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1. Összesített bevételi előir." sheetId="6" r:id="rId1"/>
    <sheet name="2. Összesített kiadási ei." sheetId="3" r:id="rId2"/>
    <sheet name="3. szociális kiadások" sheetId="12" r:id="rId3"/>
    <sheet name="4. tartalékok" sheetId="9" r:id="rId4"/>
    <sheet name="5. Létszám" sheetId="7" r:id="rId5"/>
    <sheet name="6. Óvoda bevételi előir." sheetId="5" r:id="rId6"/>
    <sheet name="7. Óvoda kiadási előir." sheetId="2" r:id="rId7"/>
    <sheet name="8.Önkormányzat bevételei előir." sheetId="4" r:id="rId8"/>
    <sheet name="9. Önkormányzat kiadási előir." sheetId="1" r:id="rId9"/>
    <sheet name="10. finanszírozás" sheetId="11" r:id="rId10"/>
    <sheet name="11. átadott" sheetId="13" r:id="rId11"/>
    <sheet name="12. átvett" sheetId="14" r:id="rId12"/>
    <sheet name="13. helyi adók" sheetId="15" r:id="rId13"/>
  </sheets>
  <definedNames>
    <definedName name="_xlnm.Print_Area" localSheetId="0">'1. Összesített bevételi előir.'!$A$1:$L$99</definedName>
    <definedName name="_xlnm.Print_Area" localSheetId="9">'10. finanszírozás'!$A$1:$H$11</definedName>
    <definedName name="_xlnm.Print_Area" localSheetId="10">'11. átadott'!$A$1:$E$117</definedName>
    <definedName name="_xlnm.Print_Area" localSheetId="11">'12. átvett'!$A$1:$E$117</definedName>
    <definedName name="_xlnm.Print_Area" localSheetId="1">'2. Összesített kiadási ei.'!$A$1:$L$125</definedName>
    <definedName name="_xlnm.Print_Area" localSheetId="2">'3. szociális kiadások'!$A$1:$E$42</definedName>
    <definedName name="_xlnm.Print_Area" localSheetId="3">'4. tartalékok'!$A$1:$H$17</definedName>
    <definedName name="_xlnm.Print_Area" localSheetId="4">'5. Létszám'!$A$1:$J$35</definedName>
    <definedName name="_xlnm.Print_Area" localSheetId="5">'6. Óvoda bevételi előir.'!$A$1:$L$99</definedName>
    <definedName name="_xlnm.Print_Area" localSheetId="6">'7. Óvoda kiadási előir.'!$A$1:$L$125</definedName>
    <definedName name="_xlnm.Print_Area" localSheetId="7">'8.Önkormányzat bevételei előir.'!$A$1:$L$99</definedName>
    <definedName name="_xlnm.Print_Area" localSheetId="8">'9. Önkormányzat kiadási előir.'!$A$1:$L$125</definedName>
  </definedNames>
  <calcPr calcId="144525"/>
</workbook>
</file>

<file path=xl/calcChain.xml><?xml version="1.0" encoding="utf-8"?>
<calcChain xmlns="http://schemas.openxmlformats.org/spreadsheetml/2006/main">
  <c r="E34" i="15" l="1"/>
  <c r="D34" i="15"/>
  <c r="D15" i="15"/>
  <c r="D11" i="15"/>
  <c r="E117" i="14"/>
  <c r="D117" i="14"/>
  <c r="C117" i="14"/>
  <c r="E95" i="14"/>
  <c r="D95" i="14"/>
  <c r="C95" i="14"/>
  <c r="E106" i="14"/>
  <c r="D106" i="14"/>
  <c r="E84" i="14"/>
  <c r="D84" i="14"/>
  <c r="E73" i="14"/>
  <c r="D73" i="14"/>
  <c r="E40" i="14"/>
  <c r="D40" i="14"/>
  <c r="E62" i="13"/>
  <c r="D62" i="13"/>
  <c r="E29" i="13"/>
  <c r="D29" i="13"/>
  <c r="D41" i="12"/>
  <c r="D9" i="12"/>
  <c r="D42" i="12" s="1"/>
  <c r="E41" i="12"/>
  <c r="E9" i="12"/>
  <c r="C9" i="12"/>
  <c r="H76" i="3"/>
  <c r="H101" i="3" s="1"/>
  <c r="G76" i="3"/>
  <c r="G101" i="3" s="1"/>
  <c r="L117" i="3"/>
  <c r="K117" i="3"/>
  <c r="L90" i="3"/>
  <c r="K90" i="3"/>
  <c r="L85" i="3"/>
  <c r="K85" i="3"/>
  <c r="L76" i="3"/>
  <c r="K76" i="3"/>
  <c r="L62" i="3"/>
  <c r="K62" i="3"/>
  <c r="L52" i="3"/>
  <c r="K52" i="3"/>
  <c r="L46" i="3"/>
  <c r="K46" i="3"/>
  <c r="L43" i="3"/>
  <c r="K43" i="3"/>
  <c r="L35" i="3"/>
  <c r="K35" i="3"/>
  <c r="L32" i="3"/>
  <c r="L53" i="3" s="1"/>
  <c r="K32" i="3"/>
  <c r="K53" i="3" s="1"/>
  <c r="L26" i="3"/>
  <c r="K26" i="3"/>
  <c r="L22" i="3"/>
  <c r="L27" i="3" s="1"/>
  <c r="K22" i="3"/>
  <c r="K27" i="3" s="1"/>
  <c r="E117" i="3"/>
  <c r="E90" i="3"/>
  <c r="E85" i="3"/>
  <c r="E76" i="3"/>
  <c r="E62" i="3"/>
  <c r="E52" i="3"/>
  <c r="E46" i="3"/>
  <c r="E43" i="3"/>
  <c r="E35" i="3"/>
  <c r="E32" i="3"/>
  <c r="E53" i="3" s="1"/>
  <c r="E26" i="3"/>
  <c r="E22" i="3"/>
  <c r="E27" i="3" s="1"/>
  <c r="D117" i="3"/>
  <c r="D90" i="3"/>
  <c r="D85" i="3"/>
  <c r="D76" i="3"/>
  <c r="D62" i="3"/>
  <c r="D52" i="3"/>
  <c r="D46" i="3"/>
  <c r="D43" i="3"/>
  <c r="D35" i="3"/>
  <c r="D32" i="3"/>
  <c r="D26" i="3"/>
  <c r="D22" i="3"/>
  <c r="L85" i="6"/>
  <c r="L91" i="6" s="1"/>
  <c r="L98" i="6" s="1"/>
  <c r="K85" i="6"/>
  <c r="K91" i="6" s="1"/>
  <c r="K98" i="6" s="1"/>
  <c r="L67" i="6"/>
  <c r="K67" i="6"/>
  <c r="L57" i="6"/>
  <c r="K57" i="6"/>
  <c r="L50" i="6"/>
  <c r="K50" i="6"/>
  <c r="L46" i="6"/>
  <c r="K46" i="6"/>
  <c r="L33" i="6"/>
  <c r="L35" i="6" s="1"/>
  <c r="K33" i="6"/>
  <c r="K35" i="6" s="1"/>
  <c r="L15" i="6"/>
  <c r="L21" i="6" s="1"/>
  <c r="K15" i="6"/>
  <c r="K21" i="6" s="1"/>
  <c r="G46" i="6"/>
  <c r="G99" i="6" s="1"/>
  <c r="L117" i="1"/>
  <c r="L124" i="1" s="1"/>
  <c r="K117" i="1"/>
  <c r="K124" i="1" s="1"/>
  <c r="L90" i="1"/>
  <c r="K90" i="1"/>
  <c r="L85" i="1"/>
  <c r="K85" i="1"/>
  <c r="K76" i="1"/>
  <c r="L62" i="1"/>
  <c r="K62" i="1"/>
  <c r="L52" i="1"/>
  <c r="K52" i="1"/>
  <c r="L46" i="1"/>
  <c r="K46" i="1"/>
  <c r="L43" i="1"/>
  <c r="K43" i="1"/>
  <c r="L35" i="1"/>
  <c r="K35" i="1"/>
  <c r="L32" i="1"/>
  <c r="L53" i="1" s="1"/>
  <c r="K32" i="1"/>
  <c r="K53" i="1" s="1"/>
  <c r="L26" i="1"/>
  <c r="K26" i="1"/>
  <c r="L22" i="1"/>
  <c r="L27" i="1" s="1"/>
  <c r="K22" i="1"/>
  <c r="K27" i="1" s="1"/>
  <c r="H76" i="1"/>
  <c r="G76" i="1"/>
  <c r="E117" i="1"/>
  <c r="E124" i="1" s="1"/>
  <c r="E90" i="1"/>
  <c r="E85" i="1"/>
  <c r="E76" i="1"/>
  <c r="E62" i="1"/>
  <c r="E52" i="1"/>
  <c r="E46" i="1"/>
  <c r="E43" i="1"/>
  <c r="E35" i="1"/>
  <c r="E32" i="1"/>
  <c r="E26" i="1"/>
  <c r="E22" i="1"/>
  <c r="D117" i="1"/>
  <c r="D124" i="1" s="1"/>
  <c r="D90" i="1"/>
  <c r="D85" i="1"/>
  <c r="D76" i="1"/>
  <c r="D62" i="1"/>
  <c r="D52" i="1"/>
  <c r="D46" i="1"/>
  <c r="D43" i="1"/>
  <c r="D35" i="1"/>
  <c r="D32" i="1"/>
  <c r="D53" i="1" s="1"/>
  <c r="D26" i="1"/>
  <c r="D22" i="1"/>
  <c r="D27" i="1" s="1"/>
  <c r="H46" i="4"/>
  <c r="H99" i="4" s="1"/>
  <c r="G46" i="4"/>
  <c r="G99" i="4" s="1"/>
  <c r="L91" i="4"/>
  <c r="L85" i="4"/>
  <c r="L98" i="4" s="1"/>
  <c r="K85" i="4"/>
  <c r="K98" i="4" s="1"/>
  <c r="L67" i="4"/>
  <c r="K67" i="4"/>
  <c r="L57" i="4"/>
  <c r="K57" i="4"/>
  <c r="L50" i="4"/>
  <c r="K50" i="4"/>
  <c r="L46" i="4"/>
  <c r="K46" i="4"/>
  <c r="L33" i="4"/>
  <c r="L35" i="4" s="1"/>
  <c r="K33" i="4"/>
  <c r="K35" i="4" s="1"/>
  <c r="L15" i="4"/>
  <c r="L21" i="4" s="1"/>
  <c r="K15" i="4"/>
  <c r="K21" i="4" s="1"/>
  <c r="E91" i="4"/>
  <c r="E85" i="4"/>
  <c r="E98" i="4" s="1"/>
  <c r="E67" i="4"/>
  <c r="E57" i="4"/>
  <c r="E50" i="4"/>
  <c r="E46" i="4"/>
  <c r="E33" i="4"/>
  <c r="E35" i="4" s="1"/>
  <c r="E15" i="4"/>
  <c r="E21" i="4" s="1"/>
  <c r="D85" i="4"/>
  <c r="D98" i="4" s="1"/>
  <c r="D67" i="4"/>
  <c r="D57" i="4"/>
  <c r="D50" i="4"/>
  <c r="D46" i="4"/>
  <c r="D33" i="4"/>
  <c r="D35" i="4" s="1"/>
  <c r="D15" i="4"/>
  <c r="D21" i="4" s="1"/>
  <c r="L85" i="2"/>
  <c r="K85" i="2"/>
  <c r="L52" i="2"/>
  <c r="K52" i="2"/>
  <c r="L46" i="2"/>
  <c r="K46" i="2"/>
  <c r="L43" i="2"/>
  <c r="K43" i="2"/>
  <c r="L35" i="2"/>
  <c r="K35" i="2"/>
  <c r="L32" i="2"/>
  <c r="L53" i="2" s="1"/>
  <c r="K32" i="2"/>
  <c r="K53" i="2" s="1"/>
  <c r="L22" i="2"/>
  <c r="L27" i="2" s="1"/>
  <c r="K22" i="2"/>
  <c r="K27" i="2" s="1"/>
  <c r="E85" i="2"/>
  <c r="E52" i="2"/>
  <c r="E46" i="2"/>
  <c r="E43" i="2"/>
  <c r="E35" i="2"/>
  <c r="E32" i="2"/>
  <c r="E53" i="2" s="1"/>
  <c r="E22" i="2"/>
  <c r="E27" i="2" s="1"/>
  <c r="D85" i="2"/>
  <c r="D52" i="2"/>
  <c r="D46" i="2"/>
  <c r="D43" i="2"/>
  <c r="D35" i="2"/>
  <c r="D32" i="2"/>
  <c r="D22" i="2"/>
  <c r="D27" i="2" s="1"/>
  <c r="L85" i="5"/>
  <c r="L91" i="5" s="1"/>
  <c r="L98" i="5" s="1"/>
  <c r="K85" i="5"/>
  <c r="K91" i="5" s="1"/>
  <c r="K98" i="5" s="1"/>
  <c r="L46" i="5"/>
  <c r="L99" i="5" s="1"/>
  <c r="K46" i="5"/>
  <c r="K99" i="5" s="1"/>
  <c r="E85" i="5"/>
  <c r="E91" i="5" s="1"/>
  <c r="E98" i="5" s="1"/>
  <c r="E46" i="5"/>
  <c r="E99" i="5" s="1"/>
  <c r="D85" i="5"/>
  <c r="D91" i="5" s="1"/>
  <c r="D98" i="5" s="1"/>
  <c r="D46" i="5"/>
  <c r="D99" i="5" s="1"/>
  <c r="H46" i="6"/>
  <c r="H99" i="6" s="1"/>
  <c r="E85" i="6"/>
  <c r="E91" i="6" s="1"/>
  <c r="E98" i="6" s="1"/>
  <c r="E67" i="6"/>
  <c r="E57" i="6"/>
  <c r="E50" i="6"/>
  <c r="E46" i="6"/>
  <c r="E33" i="6"/>
  <c r="E35" i="6" s="1"/>
  <c r="E15" i="6"/>
  <c r="E21" i="6" s="1"/>
  <c r="D85" i="6"/>
  <c r="D91" i="6" s="1"/>
  <c r="D98" i="6" s="1"/>
  <c r="D67" i="6"/>
  <c r="D57" i="6"/>
  <c r="D50" i="6"/>
  <c r="D46" i="6"/>
  <c r="D33" i="6"/>
  <c r="D35" i="6" s="1"/>
  <c r="D15" i="6"/>
  <c r="D21" i="6" s="1"/>
  <c r="C15" i="15"/>
  <c r="J117" i="1"/>
  <c r="J124" i="1"/>
  <c r="J90" i="1"/>
  <c r="J85" i="1"/>
  <c r="J76" i="1"/>
  <c r="J62" i="1"/>
  <c r="J52" i="1"/>
  <c r="J46" i="1"/>
  <c r="J43" i="1"/>
  <c r="J35" i="1"/>
  <c r="J32" i="1"/>
  <c r="J53" i="1"/>
  <c r="J26" i="1"/>
  <c r="J22" i="1"/>
  <c r="J27" i="1" s="1"/>
  <c r="C90" i="1"/>
  <c r="J85" i="4"/>
  <c r="J98" i="4"/>
  <c r="J67" i="4"/>
  <c r="J57" i="4"/>
  <c r="J50" i="4"/>
  <c r="J46" i="4"/>
  <c r="J33" i="4"/>
  <c r="J35" i="4"/>
  <c r="J15" i="4"/>
  <c r="J21" i="4"/>
  <c r="J99" i="4" s="1"/>
  <c r="J52" i="2"/>
  <c r="J46" i="2"/>
  <c r="J43" i="2"/>
  <c r="J35" i="2"/>
  <c r="J32" i="2"/>
  <c r="J53" i="2"/>
  <c r="J22" i="2"/>
  <c r="J27" i="2"/>
  <c r="J125" i="2" s="1"/>
  <c r="J85" i="5"/>
  <c r="J91" i="5"/>
  <c r="J98" i="5" s="1"/>
  <c r="J46" i="5"/>
  <c r="J99" i="5" s="1"/>
  <c r="J90" i="3"/>
  <c r="J85" i="3"/>
  <c r="J76" i="3"/>
  <c r="J62" i="3"/>
  <c r="J52" i="3"/>
  <c r="J46" i="3"/>
  <c r="J43" i="3"/>
  <c r="J35" i="3"/>
  <c r="J32" i="3"/>
  <c r="J53" i="3" s="1"/>
  <c r="J125" i="3" s="1"/>
  <c r="J26" i="3"/>
  <c r="J22" i="3"/>
  <c r="J27" i="3"/>
  <c r="J101" i="3" s="1"/>
  <c r="C90" i="3"/>
  <c r="C35" i="3"/>
  <c r="J85" i="6"/>
  <c r="J91" i="6"/>
  <c r="J98" i="6" s="1"/>
  <c r="J99" i="6" s="1"/>
  <c r="J67" i="6"/>
  <c r="J57" i="6"/>
  <c r="J50" i="6"/>
  <c r="J33" i="6"/>
  <c r="J35" i="6"/>
  <c r="J15" i="6"/>
  <c r="J21" i="6"/>
  <c r="J69" i="6" s="1"/>
  <c r="C106" i="14"/>
  <c r="C11" i="11"/>
  <c r="C43" i="1"/>
  <c r="C67" i="4"/>
  <c r="C85" i="3"/>
  <c r="C22" i="3"/>
  <c r="C67" i="6"/>
  <c r="C34" i="15"/>
  <c r="C11" i="15"/>
  <c r="C84" i="14"/>
  <c r="C73" i="14"/>
  <c r="C40" i="14"/>
  <c r="C62" i="13"/>
  <c r="C29" i="13"/>
  <c r="C41" i="12"/>
  <c r="C16" i="12"/>
  <c r="C42" i="12" s="1"/>
  <c r="C85" i="6"/>
  <c r="C91" i="6" s="1"/>
  <c r="C98" i="6" s="1"/>
  <c r="C57" i="6"/>
  <c r="C50" i="6"/>
  <c r="F46" i="6"/>
  <c r="F99" i="6"/>
  <c r="C46" i="6"/>
  <c r="C33" i="6"/>
  <c r="C35" i="6" s="1"/>
  <c r="C15" i="6"/>
  <c r="C21" i="6" s="1"/>
  <c r="C85" i="5"/>
  <c r="C91" i="5" s="1"/>
  <c r="C98" i="5" s="1"/>
  <c r="C99" i="5" s="1"/>
  <c r="C46" i="5"/>
  <c r="C85" i="4"/>
  <c r="C98" i="4"/>
  <c r="C57" i="4"/>
  <c r="C50" i="4"/>
  <c r="F46" i="4"/>
  <c r="F99" i="4"/>
  <c r="C46" i="4"/>
  <c r="C33" i="4"/>
  <c r="C35" i="4" s="1"/>
  <c r="C15" i="4"/>
  <c r="C21" i="4" s="1"/>
  <c r="F76" i="3"/>
  <c r="F101" i="3" s="1"/>
  <c r="C76" i="3"/>
  <c r="C62" i="3"/>
  <c r="C52" i="3"/>
  <c r="C46" i="3"/>
  <c r="C43" i="3"/>
  <c r="C32" i="3"/>
  <c r="C53" i="3"/>
  <c r="C26" i="3"/>
  <c r="C27" i="3"/>
  <c r="C125" i="3" s="1"/>
  <c r="C52" i="2"/>
  <c r="C46" i="2"/>
  <c r="C43" i="2"/>
  <c r="C35" i="2"/>
  <c r="C32" i="2"/>
  <c r="C53" i="2"/>
  <c r="C22" i="2"/>
  <c r="C27" i="2"/>
  <c r="C125" i="2" s="1"/>
  <c r="C117" i="1"/>
  <c r="C124" i="1"/>
  <c r="C85" i="1"/>
  <c r="F76" i="1"/>
  <c r="C76" i="1"/>
  <c r="C62" i="1"/>
  <c r="C52" i="1"/>
  <c r="C46" i="1"/>
  <c r="C35" i="1"/>
  <c r="C32" i="1"/>
  <c r="C53" i="1" s="1"/>
  <c r="C101" i="1" s="1"/>
  <c r="C26" i="1"/>
  <c r="C22" i="1"/>
  <c r="C27" i="1"/>
  <c r="F69" i="6"/>
  <c r="C69" i="5"/>
  <c r="C101" i="2"/>
  <c r="J69" i="4"/>
  <c r="J101" i="2"/>
  <c r="C101" i="3"/>
  <c r="C69" i="4" l="1"/>
  <c r="C99" i="4"/>
  <c r="J125" i="1"/>
  <c r="J101" i="1"/>
  <c r="C125" i="1"/>
  <c r="C69" i="6"/>
  <c r="C99" i="6"/>
  <c r="E27" i="1"/>
  <c r="E101" i="1" s="1"/>
  <c r="E53" i="1"/>
  <c r="D27" i="3"/>
  <c r="D125" i="3" s="1"/>
  <c r="D53" i="3"/>
  <c r="J69" i="5"/>
  <c r="D53" i="2"/>
  <c r="E42" i="12"/>
  <c r="K125" i="3"/>
  <c r="K101" i="3"/>
  <c r="L125" i="3"/>
  <c r="L101" i="3"/>
  <c r="E125" i="3"/>
  <c r="E101" i="3"/>
  <c r="K99" i="6"/>
  <c r="K69" i="6"/>
  <c r="L99" i="6"/>
  <c r="L69" i="6"/>
  <c r="G69" i="6"/>
  <c r="K125" i="1"/>
  <c r="K101" i="1"/>
  <c r="L125" i="1"/>
  <c r="E125" i="1"/>
  <c r="D125" i="1"/>
  <c r="D101" i="1"/>
  <c r="K99" i="4"/>
  <c r="K69" i="4"/>
  <c r="L99" i="4"/>
  <c r="L69" i="4"/>
  <c r="E99" i="4"/>
  <c r="E69" i="4"/>
  <c r="D99" i="4"/>
  <c r="D69" i="4"/>
  <c r="K125" i="2"/>
  <c r="K101" i="2"/>
  <c r="L125" i="2"/>
  <c r="L101" i="2"/>
  <c r="E125" i="2"/>
  <c r="E101" i="2"/>
  <c r="D125" i="2"/>
  <c r="D101" i="2"/>
  <c r="K69" i="5"/>
  <c r="L69" i="5"/>
  <c r="E69" i="5"/>
  <c r="D69" i="5"/>
  <c r="H69" i="6"/>
  <c r="E99" i="6"/>
  <c r="E69" i="6"/>
  <c r="D99" i="6"/>
  <c r="D69" i="6"/>
  <c r="D101" i="3" l="1"/>
</calcChain>
</file>

<file path=xl/sharedStrings.xml><?xml version="1.0" encoding="utf-8"?>
<sst xmlns="http://schemas.openxmlformats.org/spreadsheetml/2006/main" count="2018" uniqueCount="600">
  <si>
    <t>Kiadások (E Ft)</t>
  </si>
  <si>
    <t>ÖNKORMÁNYZATI ELŐIRÁNYZATOK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</si>
  <si>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</si>
  <si>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</si>
  <si>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</si>
  <si>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</si>
  <si>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</si>
  <si>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</si>
  <si>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</si>
  <si>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</si>
  <si>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</si>
  <si>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</si>
  <si>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</si>
  <si>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</si>
  <si>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</si>
  <si>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</si>
  <si>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</si>
  <si>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</si>
  <si>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</si>
  <si>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</si>
  <si>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</si>
  <si>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</si>
  <si>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</si>
  <si>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</si>
  <si>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</si>
  <si>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</si>
  <si>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</si>
  <si>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</si>
  <si>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</si>
  <si>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</si>
  <si>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</si>
  <si>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</si>
  <si>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</si>
  <si>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</si>
  <si>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</si>
  <si>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</si>
  <si>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</si>
  <si>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</si>
  <si>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</si>
  <si>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</si>
  <si>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</si>
  <si>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</si>
  <si>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</si>
  <si>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</si>
  <si>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</si>
  <si>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</si>
  <si>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</si>
  <si>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</si>
  <si>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</si>
  <si>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</si>
  <si>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</si>
  <si>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</si>
  <si>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</si>
  <si>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</si>
  <si>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</si>
  <si>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</si>
  <si>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</si>
  <si>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</si>
  <si>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</si>
  <si>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</si>
  <si>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</si>
  <si>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</si>
  <si>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</si>
  <si>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</si>
  <si>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</si>
  <si>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</si>
  <si>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</si>
  <si>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</si>
  <si>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</si>
  <si>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</si>
  <si>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</si>
  <si>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</si>
  <si>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</si>
  <si>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</si>
  <si>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</si>
  <si>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</si>
  <si>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</si>
  <si>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</si>
  <si>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</si>
  <si>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</si>
  <si>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</si>
  <si>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</si>
  <si>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</si>
  <si>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</si>
  <si>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</si>
  <si>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</si>
  <si>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</si>
  <si>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</si>
  <si>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</si>
  <si>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</si>
  <si>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</si>
  <si>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</si>
  <si>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</si>
  <si>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</si>
  <si>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</si>
  <si>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</si>
  <si>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</si>
  <si>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</si>
  <si>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</si>
  <si>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</si>
  <si>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</si>
  <si>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</si>
  <si>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</si>
  <si>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</si>
  <si>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</si>
  <si>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</si>
  <si>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</si>
  <si>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</si>
  <si>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</si>
  <si>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</si>
  <si>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</si>
  <si>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</si>
  <si>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</si>
  <si>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</si>
  <si>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</si>
  <si>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</si>
  <si>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</si>
  <si>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</si>
  <si>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</si>
  <si>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</si>
  <si>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</si>
  <si>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</si>
  <si>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</si>
  <si>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</si>
  <si>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</si>
  <si>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</si>
  <si>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</si>
  <si>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</si>
  <si>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</si>
  <si>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</si>
  <si>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</si>
  <si>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</si>
  <si>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</si>
  <si>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</si>
  <si>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</si>
  <si>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</si>
  <si>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</si>
  <si>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</si>
  <si>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</si>
  <si>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</si>
  <si>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</si>
  <si>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</si>
  <si>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</si>
  <si>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</si>
  <si>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</si>
  <si>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</si>
  <si>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</si>
  <si>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</si>
  <si>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</si>
  <si>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</si>
  <si>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</si>
  <si>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</si>
  <si>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</si>
  <si>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</si>
  <si>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</si>
  <si>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</si>
  <si>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</si>
  <si>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</si>
  <si>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</si>
  <si>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</si>
  <si>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</si>
  <si>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</si>
  <si>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</si>
  <si>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</si>
  <si>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</si>
  <si>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</si>
  <si>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</si>
  <si>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</si>
  <si>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</si>
  <si>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</si>
  <si>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</si>
  <si>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</si>
  <si>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</si>
  <si>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</si>
  <si>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</si>
  <si>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</si>
  <si>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</si>
  <si>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</si>
  <si>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</si>
  <si>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</si>
  <si>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</si>
  <si>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</si>
  <si>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</si>
  <si>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</si>
  <si>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</si>
  <si>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</si>
  <si>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</si>
  <si>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</si>
  <si>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</si>
  <si>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</si>
  <si>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</si>
  <si>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</si>
  <si>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</si>
  <si>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</si>
  <si>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</si>
  <si>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</si>
  <si>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</si>
  <si>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</si>
  <si>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</si>
  <si>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</si>
  <si>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</si>
  <si>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</si>
  <si>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</si>
  <si>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</si>
  <si>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</si>
  <si>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</si>
  <si>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</si>
  <si>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</si>
  <si>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</si>
  <si>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</si>
  <si>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</si>
  <si>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</si>
  <si>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</si>
  <si>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</si>
  <si>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</si>
  <si>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</si>
  <si>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</si>
  <si>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</si>
  <si>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</si>
  <si>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</si>
  <si>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</si>
  <si>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</si>
  <si>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</si>
  <si>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</si>
  <si>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</si>
  <si>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</si>
  <si>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</si>
  <si>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</si>
  <si>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</si>
  <si>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</si>
  <si>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</si>
  <si>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</si>
  <si>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</si>
  <si>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</si>
  <si>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</si>
  <si>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</si>
  <si>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</si>
  <si>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</si>
  <si>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AZ ÖNKORMÁNYZAT ÉS A SÁRSZENTÁGOTAI MESEERDŐ ÓVODA ELŐIRÁNYZATA MINDÖSSZESEN</t>
  </si>
  <si>
    <t>Bevételek (E 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</si>
  <si>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</si>
  <si>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</si>
  <si>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</si>
  <si>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</si>
  <si>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</si>
  <si>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</si>
  <si>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</si>
  <si>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</si>
  <si>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</si>
  <si>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</si>
  <si>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</si>
  <si>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</si>
  <si>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</si>
  <si>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</si>
  <si>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</si>
  <si>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</si>
  <si>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</si>
  <si>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</si>
  <si>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</si>
  <si>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</si>
  <si>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</si>
  <si>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</si>
  <si>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</si>
  <si>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</si>
  <si>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</si>
  <si>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</si>
  <si>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</si>
  <si>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</si>
  <si>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</si>
  <si>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</si>
  <si>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</si>
  <si>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</si>
  <si>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</si>
  <si>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</si>
  <si>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</si>
  <si>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</si>
  <si>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</si>
  <si>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</si>
  <si>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</si>
  <si>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</si>
  <si>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</si>
  <si>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</si>
  <si>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</si>
  <si>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</si>
  <si>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</si>
  <si>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</si>
  <si>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</si>
  <si>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</si>
  <si>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</si>
  <si>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</si>
  <si>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</si>
  <si>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</si>
  <si>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</si>
  <si>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</si>
  <si>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</si>
  <si>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</si>
  <si>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</si>
  <si>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</si>
  <si>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</si>
  <si>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</si>
  <si>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</si>
  <si>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</si>
  <si>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</si>
  <si>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</si>
  <si>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</si>
  <si>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</si>
  <si>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</si>
  <si>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</si>
  <si>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</si>
  <si>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</si>
  <si>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</si>
  <si>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</si>
  <si>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</si>
  <si>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</si>
  <si>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</si>
  <si>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</si>
  <si>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</si>
  <si>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</si>
  <si>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</si>
  <si>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</si>
  <si>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</si>
  <si>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</si>
  <si>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</si>
  <si>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</si>
  <si>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</si>
  <si>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</si>
  <si>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</si>
  <si>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</si>
  <si>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</si>
  <si>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</si>
  <si>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</si>
  <si>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</si>
  <si>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</si>
  <si>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</si>
  <si>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</si>
  <si>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</si>
  <si>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</si>
  <si>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</si>
  <si>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</si>
  <si>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</si>
  <si>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</si>
  <si>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</si>
  <si>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</si>
  <si>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</si>
  <si>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</si>
  <si>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</si>
  <si>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</si>
  <si>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</si>
  <si>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</si>
  <si>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</si>
  <si>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</si>
  <si>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</si>
  <si>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</si>
  <si>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</si>
  <si>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</si>
  <si>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</si>
  <si>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</si>
  <si>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</si>
  <si>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</si>
  <si>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</si>
  <si>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</si>
  <si>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</si>
  <si>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</si>
  <si>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</si>
  <si>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</si>
  <si>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</si>
  <si>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</si>
  <si>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</si>
  <si>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</si>
  <si>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</si>
  <si>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</si>
  <si>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</si>
  <si>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</si>
  <si>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</si>
  <si>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</si>
  <si>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</si>
  <si>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</si>
  <si>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</si>
  <si>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</si>
  <si>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</si>
  <si>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</si>
  <si>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</si>
  <si>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</si>
  <si>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</si>
  <si>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</si>
  <si>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</si>
  <si>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</si>
  <si>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</si>
  <si>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</si>
  <si>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</si>
  <si>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</si>
  <si>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</si>
  <si>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</si>
  <si>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</si>
  <si>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</si>
  <si>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</si>
  <si>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</si>
  <si>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</si>
  <si>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</si>
  <si>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</si>
  <si>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</si>
  <si>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</si>
  <si>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</si>
  <si>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</si>
  <si>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</si>
  <si>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</si>
  <si>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</si>
  <si>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</si>
  <si>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</si>
  <si>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</si>
  <si>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</si>
  <si>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</si>
  <si>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</si>
  <si>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</si>
  <si>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Foglalkoztatottak létszáma (fő)</t>
  </si>
  <si>
    <t>MEGNEVEZÉS</t>
  </si>
  <si>
    <t xml:space="preserve">Költségvetési engedélyezett létszámkeret (álláshely) (fő) ÖNKORMÁNYZAT </t>
  </si>
  <si>
    <t>Költségvetési engedélyezett létszámkeret (álláshely) (fő) KÖLTSÉGVETÉSI SZERV</t>
  </si>
  <si>
    <t>MINDÖSSZESEN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</si>
  <si>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</si>
  <si>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</si>
  <si>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</si>
  <si>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</si>
  <si>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</si>
  <si>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</si>
  <si>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</si>
  <si>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</si>
  <si>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</si>
  <si>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</si>
  <si>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</si>
  <si>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</si>
  <si>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</si>
  <si>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</si>
  <si>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</si>
  <si>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</si>
  <si>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</si>
  <si>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</si>
  <si>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</si>
  <si>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</si>
  <si>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</si>
  <si>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</si>
  <si>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</si>
  <si>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</si>
  <si>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</si>
  <si>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</si>
  <si>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</si>
  <si>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Megnevezés</t>
  </si>
  <si>
    <t>Általános- és céltartalékok (E Ft)</t>
  </si>
  <si>
    <t>Általános tartalékok</t>
  </si>
  <si>
    <t>Céltartalékok-</t>
  </si>
  <si>
    <t>Irányító szervi támogatások folyósítása (E Ft)</t>
  </si>
  <si>
    <t>Költségvetési szerv</t>
  </si>
  <si>
    <t>Központi, irányító szervi támogatások folyósítása működési célra</t>
  </si>
  <si>
    <t>Központi, irányító szervi támogatások folyósítása felhalmozási célra</t>
  </si>
  <si>
    <t>ÖSSZESEN:</t>
  </si>
  <si>
    <t>Lakosságnak juttatott támogatások, szociális, rászorultsági jellegű ellátások (E Ft)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</si>
  <si>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</si>
  <si>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</si>
  <si>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</si>
  <si>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</si>
  <si>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</si>
  <si>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</si>
  <si>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</si>
  <si>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</si>
  <si>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</si>
  <si>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</si>
  <si>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</si>
  <si>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</si>
  <si>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</si>
  <si>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</si>
  <si>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</si>
  <si>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</si>
  <si>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</si>
  <si>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</si>
  <si>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</si>
  <si>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</si>
  <si>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</si>
  <si>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</si>
  <si>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</si>
  <si>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</si>
  <si>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</si>
  <si>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</si>
  <si>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</si>
  <si>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</si>
  <si>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</si>
  <si>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</si>
  <si>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</si>
  <si>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Támogatások, kölcsönök nyújtása és törlesztése (E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</si>
  <si>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</si>
  <si>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</si>
  <si>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</si>
  <si>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</si>
  <si>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</si>
  <si>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</si>
  <si>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</si>
  <si>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</si>
  <si>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</si>
  <si>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</si>
  <si>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</si>
  <si>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</si>
  <si>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</si>
  <si>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</si>
  <si>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</si>
  <si>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</si>
  <si>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</si>
  <si>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</si>
  <si>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</si>
  <si>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</si>
  <si>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</si>
  <si>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</si>
  <si>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</si>
  <si>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</si>
  <si>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</si>
  <si>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</si>
  <si>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</si>
  <si>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</si>
  <si>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Támogatások, kölcsönök bevételei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</si>
  <si>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</si>
  <si>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</si>
  <si>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</si>
  <si>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</si>
  <si>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</si>
  <si>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</si>
  <si>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</si>
  <si>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</si>
  <si>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</si>
  <si>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</si>
  <si>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</si>
  <si>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</si>
  <si>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</si>
  <si>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</si>
  <si>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</si>
  <si>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</si>
  <si>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</si>
  <si>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</si>
  <si>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</si>
  <si>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</si>
  <si>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</si>
  <si>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</si>
  <si>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</si>
  <si>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</si>
  <si>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</si>
  <si>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</si>
  <si>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</si>
  <si>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</si>
  <si>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</si>
  <si>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</si>
  <si>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Helyi adó és egyéb közhatalmi bevételek (E Ft)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</si>
  <si>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</si>
  <si>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</si>
  <si>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</si>
  <si>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</si>
  <si>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ebből: állandó jeleggel végzett iparűzési tevékenység után fizetett helyi iparűzési adó</t>
  </si>
  <si>
    <t>ebből: ideiglenes jeleggel végzett tevékenység után fizetett helyi iparűzési adó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</si>
  <si>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</si>
  <si>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</si>
  <si>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</si>
  <si>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</si>
  <si>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 xml:space="preserve">Egyéb áruhasználati és szolgáltatási adók  </t>
  </si>
  <si>
    <t xml:space="preserve">ebből: tartózkodás után fizetett idegenforgalmi adó </t>
  </si>
  <si>
    <t>ebből: talajterhelési díj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</si>
  <si>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</si>
  <si>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</si>
  <si>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</si>
  <si>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</si>
  <si>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</si>
  <si>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</si>
  <si>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</si>
  <si>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</si>
  <si>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</si>
  <si>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</si>
  <si>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SÁRSZENTÁGOTAI MESEERDŐ ÓVODA ELŐIRÁNYZATAI</t>
  </si>
  <si>
    <t>K513</t>
  </si>
  <si>
    <t>átmeneti segély [Szoctv. 45.§], települési támogatás</t>
  </si>
  <si>
    <t>B64</t>
  </si>
  <si>
    <t>B65</t>
  </si>
  <si>
    <t>B74</t>
  </si>
  <si>
    <t>B75</t>
  </si>
  <si>
    <t>Önkormányzat 2016. évi költségvetése</t>
  </si>
  <si>
    <t>Eredeti ei.</t>
  </si>
  <si>
    <t>Mód. ei.</t>
  </si>
  <si>
    <t>Teljesítés</t>
  </si>
  <si>
    <t>1. melléklet a …./2017. (…....) önkormányzati rendelethez</t>
  </si>
  <si>
    <t>2. melléklet az  …./2017. (…...) önkormányzati rendelethez</t>
  </si>
  <si>
    <t>3. melléklet az ../2017. (….....) önkormányzati rendelethez</t>
  </si>
  <si>
    <t>4. melléklet az .../2017. (…....) önkormányzati rendelethez</t>
  </si>
  <si>
    <t>5. melléklet az    ../2017. (…….) önkormányzati rendelethez</t>
  </si>
  <si>
    <t>6. melléklet az   ../2017. (……..) önkormányzati rendelethez</t>
  </si>
  <si>
    <t>7. melléklet az   .../2017. (…….) önkormányzati rendelethez</t>
  </si>
  <si>
    <t>8. melléklet az  .../2017. (…....) önkormányzati rendelethez</t>
  </si>
  <si>
    <t>9. melléklet az   .../2017. (…....) önkormányzati rendelethez</t>
  </si>
  <si>
    <t>10. melléklet az   ../2017. (…….) önkormányzati rendelethez</t>
  </si>
  <si>
    <t>11. melléklet az   .../2017. (…....) önkormányzati rendelethez</t>
  </si>
  <si>
    <t>12. melléklet az  .../2017. (…....) önkormányzati rendelethez</t>
  </si>
  <si>
    <t>13. melléklet az   .../2017. (…....) önkormányzati rendelethez</t>
  </si>
  <si>
    <t>B411</t>
  </si>
  <si>
    <t>Egyéb pénzbeni és természetbeni gyermekvédelmi támogatások</t>
  </si>
  <si>
    <t xml:space="preserve"> </t>
  </si>
  <si>
    <t>Önkormányzat 2016. évi költségvetésének végrehajtása</t>
  </si>
  <si>
    <t>Önkormányzat 2016 évi költségvetésének végrehajtása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</si>
</sst>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#######"/>
    <numFmt numFmtId="165" formatCode="0__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1"/>
      <color indexed="10"/>
      <name val="Bookman Old Style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4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/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/>
    <xf numFmtId="0" fontId="8" fillId="5" borderId="1" xfId="0" applyFont="1" applyFill="1" applyBorder="1"/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Font="1" applyBorder="1"/>
    <xf numFmtId="164" fontId="8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/>
    </xf>
    <xf numFmtId="0" fontId="6" fillId="0" borderId="0" xfId="0" applyFont="1" applyAlignment="1"/>
    <xf numFmtId="0" fontId="12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16" fillId="0" borderId="1" xfId="0" applyFont="1" applyBorder="1"/>
    <xf numFmtId="0" fontId="10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7" fillId="0" borderId="1" xfId="0" applyFont="1" applyBorder="1"/>
    <xf numFmtId="0" fontId="18" fillId="0" borderId="1" xfId="0" applyFont="1" applyBorder="1"/>
    <xf numFmtId="0" fontId="6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0" xfId="0" applyFont="1" applyAlignment="1">
      <alignment horizontal="right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view="pageBreakPreview" zoomScale="60" zoomScaleNormal="84" workbookViewId="0">
      <selection activeCell="A23" sqref="A23"/>
    </sheetView>
  </sheetViews>
  <sheetFormatPr defaultRowHeight="15" x14ac:dyDescent="0.25"/>
  <cols>
    <col min="1" max="1" width="92.5703125" customWidth="1"/>
    <col min="3" max="5" width="10.140625" customWidth="1"/>
    <col min="6" max="6" width="11.28515625" customWidth="1"/>
    <col min="7" max="8" width="11.7109375" customWidth="1"/>
    <col min="9" max="9" width="16.85546875" customWidth="1"/>
    <col min="10" max="10" width="13.28515625" customWidth="1"/>
    <col min="12" max="12" width="10.7109375" customWidth="1"/>
  </cols>
  <sheetData>
    <row r="1" spans="1:12" ht="15.75" x14ac:dyDescent="0.25">
      <c r="B1" s="77" t="s">
        <v>582</v>
      </c>
      <c r="C1" s="77"/>
      <c r="D1" s="77"/>
      <c r="E1" s="77"/>
      <c r="F1" s="77"/>
      <c r="G1" s="77"/>
      <c r="H1" s="77"/>
      <c r="I1" s="77"/>
      <c r="J1" s="77"/>
      <c r="K1" s="78"/>
      <c r="L1" s="78"/>
    </row>
    <row r="2" spans="1:12" ht="15.75" x14ac:dyDescent="0.25">
      <c r="A2" s="9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</row>
    <row r="3" spans="1:12" ht="24" customHeight="1" x14ac:dyDescent="0.25">
      <c r="A3" s="79" t="s">
        <v>578</v>
      </c>
      <c r="B3" s="80"/>
      <c r="C3" s="80"/>
      <c r="D3" s="80"/>
      <c r="E3" s="80"/>
      <c r="F3" s="80"/>
      <c r="G3" s="80"/>
      <c r="H3" s="80"/>
      <c r="I3" s="80"/>
      <c r="J3" s="81"/>
    </row>
    <row r="4" spans="1:12" ht="24" customHeight="1" x14ac:dyDescent="0.25">
      <c r="A4" s="82" t="s">
        <v>239</v>
      </c>
      <c r="B4" s="80"/>
      <c r="C4" s="80"/>
      <c r="D4" s="80"/>
      <c r="E4" s="80"/>
      <c r="F4" s="80"/>
      <c r="G4" s="80"/>
      <c r="H4" s="80"/>
      <c r="I4" s="80"/>
      <c r="J4" s="81"/>
      <c r="L4" s="6"/>
    </row>
    <row r="5" spans="1:12" ht="15.75" x14ac:dyDescent="0.25">
      <c r="A5" s="19"/>
      <c r="B5" s="9"/>
      <c r="C5" s="9"/>
      <c r="D5" s="9"/>
      <c r="E5" s="9"/>
      <c r="F5" s="9"/>
      <c r="G5" s="9"/>
      <c r="H5" s="9"/>
      <c r="I5" s="9"/>
      <c r="J5" s="9"/>
    </row>
    <row r="6" spans="1:12" ht="15.75" x14ac:dyDescent="0.25">
      <c r="A6" s="20" t="s">
        <v>238</v>
      </c>
      <c r="B6" s="9"/>
      <c r="C6" s="9"/>
      <c r="D6" s="9"/>
      <c r="E6" s="9"/>
      <c r="F6" s="9"/>
      <c r="G6" s="9"/>
      <c r="H6" s="9"/>
      <c r="I6" s="9"/>
      <c r="J6" s="9"/>
    </row>
    <row r="7" spans="1:12" ht="47.25" x14ac:dyDescent="0.25">
      <c r="A7" s="21" t="s">
        <v>2</v>
      </c>
      <c r="B7" s="11" t="s">
        <v>240</v>
      </c>
      <c r="C7" s="83" t="s">
        <v>4</v>
      </c>
      <c r="D7" s="84"/>
      <c r="E7" s="85"/>
      <c r="F7" s="83" t="s">
        <v>5</v>
      </c>
      <c r="G7" s="84"/>
      <c r="H7" s="85"/>
      <c r="I7" s="22" t="s">
        <v>6</v>
      </c>
      <c r="J7" s="86" t="s">
        <v>7</v>
      </c>
      <c r="K7" s="87"/>
      <c r="L7" s="88"/>
    </row>
    <row r="8" spans="1:12" ht="15.75" x14ac:dyDescent="0.25">
      <c r="A8" s="21"/>
      <c r="B8" s="11"/>
      <c r="C8" s="68" t="s">
        <v>579</v>
      </c>
      <c r="D8" s="68" t="s">
        <v>580</v>
      </c>
      <c r="E8" s="68" t="s">
        <v>581</v>
      </c>
      <c r="F8" s="68" t="s">
        <v>579</v>
      </c>
      <c r="G8" s="68" t="s">
        <v>580</v>
      </c>
      <c r="H8" s="68" t="s">
        <v>581</v>
      </c>
      <c r="I8" s="22"/>
      <c r="J8" s="68" t="s">
        <v>579</v>
      </c>
      <c r="K8" s="68" t="s">
        <v>580</v>
      </c>
      <c r="L8" s="68" t="s">
        <v>581</v>
      </c>
    </row>
    <row r="9" spans="1:12" ht="15" customHeight="1" x14ac:dyDescent="0.25">
      <c r="A9" s="23" t="s">
        <v>241</v>
      </c>
      <c r="B9" s="17" t="s">
        <v>242</v>
      </c>
      <c r="C9" s="14">
        <v>18354</v>
      </c>
      <c r="D9" s="14">
        <v>21706</v>
      </c>
      <c r="E9" s="14">
        <v>21706</v>
      </c>
      <c r="F9" s="14"/>
      <c r="G9" s="14"/>
      <c r="H9" s="14"/>
      <c r="I9" s="14"/>
      <c r="J9" s="14">
        <v>18354</v>
      </c>
      <c r="K9" s="14">
        <v>21706</v>
      </c>
      <c r="L9" s="14">
        <v>21706</v>
      </c>
    </row>
    <row r="10" spans="1:12" ht="15" customHeight="1" x14ac:dyDescent="0.25">
      <c r="A10" s="13" t="s">
        <v>243</v>
      </c>
      <c r="B10" s="17" t="s">
        <v>244</v>
      </c>
      <c r="C10" s="14">
        <v>24161</v>
      </c>
      <c r="D10" s="14">
        <v>24829</v>
      </c>
      <c r="E10" s="14">
        <v>24829</v>
      </c>
      <c r="F10" s="14"/>
      <c r="G10" s="14"/>
      <c r="H10" s="14"/>
      <c r="I10" s="14"/>
      <c r="J10" s="14">
        <v>24161</v>
      </c>
      <c r="K10" s="14">
        <v>24829</v>
      </c>
      <c r="L10" s="14">
        <v>24829</v>
      </c>
    </row>
    <row r="11" spans="1:12" ht="15" customHeight="1" x14ac:dyDescent="0.25">
      <c r="A11" s="13" t="s">
        <v>245</v>
      </c>
      <c r="B11" s="17" t="s">
        <v>246</v>
      </c>
      <c r="C11" s="14">
        <v>19718</v>
      </c>
      <c r="D11" s="14">
        <v>20282</v>
      </c>
      <c r="E11" s="14">
        <v>20282</v>
      </c>
      <c r="F11" s="14"/>
      <c r="G11" s="14"/>
      <c r="H11" s="14"/>
      <c r="I11" s="14"/>
      <c r="J11" s="14">
        <v>19718</v>
      </c>
      <c r="K11" s="14">
        <v>20282</v>
      </c>
      <c r="L11" s="14">
        <v>20282</v>
      </c>
    </row>
    <row r="12" spans="1:12" ht="15" customHeight="1" x14ac:dyDescent="0.25">
      <c r="A12" s="13" t="s">
        <v>247</v>
      </c>
      <c r="B12" s="17" t="s">
        <v>248</v>
      </c>
      <c r="C12" s="14">
        <v>1611</v>
      </c>
      <c r="D12" s="14">
        <v>1611</v>
      </c>
      <c r="E12" s="14">
        <v>1611</v>
      </c>
      <c r="F12" s="14"/>
      <c r="G12" s="14"/>
      <c r="H12" s="14"/>
      <c r="I12" s="14"/>
      <c r="J12" s="14">
        <v>1611</v>
      </c>
      <c r="K12" s="14">
        <v>1611</v>
      </c>
      <c r="L12" s="14">
        <v>1611</v>
      </c>
    </row>
    <row r="13" spans="1:12" ht="15" customHeight="1" x14ac:dyDescent="0.25">
      <c r="A13" s="13" t="s">
        <v>249</v>
      </c>
      <c r="B13" s="17" t="s">
        <v>250</v>
      </c>
      <c r="C13" s="14"/>
      <c r="D13" s="14">
        <v>1765</v>
      </c>
      <c r="E13" s="14">
        <v>1765</v>
      </c>
      <c r="F13" s="14"/>
      <c r="G13" s="14"/>
      <c r="H13" s="14"/>
      <c r="I13" s="14"/>
      <c r="J13" s="14"/>
      <c r="K13" s="14">
        <v>1765</v>
      </c>
      <c r="L13" s="14">
        <v>1765</v>
      </c>
    </row>
    <row r="14" spans="1:12" ht="15" customHeight="1" x14ac:dyDescent="0.25">
      <c r="A14" s="13" t="s">
        <v>251</v>
      </c>
      <c r="B14" s="17" t="s">
        <v>252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15" customHeight="1" x14ac:dyDescent="0.25">
      <c r="A15" s="15" t="s">
        <v>253</v>
      </c>
      <c r="B15" s="16" t="s">
        <v>254</v>
      </c>
      <c r="C15" s="14">
        <f>SUM(C9:C14)</f>
        <v>63844</v>
      </c>
      <c r="D15" s="14">
        <f>SUM(D9:D14)</f>
        <v>70193</v>
      </c>
      <c r="E15" s="14">
        <f>SUM(E9:E14)</f>
        <v>70193</v>
      </c>
      <c r="F15" s="14"/>
      <c r="G15" s="14"/>
      <c r="H15" s="14"/>
      <c r="I15" s="14"/>
      <c r="J15" s="14">
        <f>SUM(J9:J14)</f>
        <v>63844</v>
      </c>
      <c r="K15" s="14">
        <f>SUM(K9:K14)</f>
        <v>70193</v>
      </c>
      <c r="L15" s="14">
        <f>SUM(L9:L14)</f>
        <v>70193</v>
      </c>
    </row>
    <row r="16" spans="1:12" ht="15" customHeight="1" x14ac:dyDescent="0.25">
      <c r="A16" s="13" t="s">
        <v>255</v>
      </c>
      <c r="B16" s="17" t="s">
        <v>256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15" customHeight="1" x14ac:dyDescent="0.25">
      <c r="A17" s="13" t="s">
        <v>257</v>
      </c>
      <c r="B17" s="17" t="s">
        <v>258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15" customHeight="1" x14ac:dyDescent="0.25">
      <c r="A18" s="13" t="s">
        <v>259</v>
      </c>
      <c r="B18" s="17" t="s">
        <v>260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5" customHeight="1" x14ac:dyDescent="0.25">
      <c r="A19" s="13" t="s">
        <v>261</v>
      </c>
      <c r="B19" s="17" t="s">
        <v>262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" customHeight="1" x14ac:dyDescent="0.25">
      <c r="A20" s="13" t="s">
        <v>263</v>
      </c>
      <c r="B20" s="17" t="s">
        <v>264</v>
      </c>
      <c r="C20" s="14">
        <v>25758</v>
      </c>
      <c r="D20" s="14">
        <v>39678</v>
      </c>
      <c r="E20" s="14">
        <v>38447</v>
      </c>
      <c r="F20" s="14"/>
      <c r="G20" s="14"/>
      <c r="H20" s="14"/>
      <c r="I20" s="14"/>
      <c r="J20" s="14">
        <v>25758</v>
      </c>
      <c r="K20" s="14">
        <v>39678</v>
      </c>
      <c r="L20" s="14">
        <v>38447</v>
      </c>
    </row>
    <row r="21" spans="1:12" ht="15" customHeight="1" x14ac:dyDescent="0.25">
      <c r="A21" s="15" t="s">
        <v>265</v>
      </c>
      <c r="B21" s="16" t="s">
        <v>266</v>
      </c>
      <c r="C21" s="14">
        <f>SUM(C15,C16:C20)</f>
        <v>89602</v>
      </c>
      <c r="D21" s="14">
        <f>SUM(D15,D16:D20)</f>
        <v>109871</v>
      </c>
      <c r="E21" s="14">
        <f>SUM(E15,E16:E20)</f>
        <v>108640</v>
      </c>
      <c r="F21" s="14"/>
      <c r="G21" s="14"/>
      <c r="H21" s="14"/>
      <c r="I21" s="14"/>
      <c r="J21" s="14">
        <f>SUM(J15,J16:J20)</f>
        <v>89602</v>
      </c>
      <c r="K21" s="14">
        <f>SUM(K15,K16:K20)</f>
        <v>109871</v>
      </c>
      <c r="L21" s="14">
        <f>SUM(L15,L16:L20)</f>
        <v>108640</v>
      </c>
    </row>
    <row r="22" spans="1:12" ht="15" customHeight="1" x14ac:dyDescent="0.25">
      <c r="A22" s="13" t="s">
        <v>267</v>
      </c>
      <c r="B22" s="17" t="s">
        <v>268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15" customHeight="1" x14ac:dyDescent="0.25">
      <c r="A23" s="13" t="s">
        <v>269</v>
      </c>
      <c r="B23" s="17" t="s">
        <v>270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15" customHeight="1" x14ac:dyDescent="0.25">
      <c r="A24" s="15" t="s">
        <v>271</v>
      </c>
      <c r="B24" s="16" t="s">
        <v>272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15" customHeight="1" x14ac:dyDescent="0.25">
      <c r="A25" s="13" t="s">
        <v>273</v>
      </c>
      <c r="B25" s="17" t="s">
        <v>274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15" customHeight="1" x14ac:dyDescent="0.25">
      <c r="A26" s="13" t="s">
        <v>275</v>
      </c>
      <c r="B26" s="17" t="s">
        <v>276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15" customHeight="1" x14ac:dyDescent="0.25">
      <c r="A27" s="13" t="s">
        <v>277</v>
      </c>
      <c r="B27" s="17" t="s">
        <v>278</v>
      </c>
      <c r="C27" s="14">
        <v>520</v>
      </c>
      <c r="D27" s="14">
        <v>520</v>
      </c>
      <c r="E27" s="14">
        <v>455</v>
      </c>
      <c r="F27" s="14"/>
      <c r="G27" s="14"/>
      <c r="H27" s="14"/>
      <c r="I27" s="14"/>
      <c r="J27" s="14">
        <v>520</v>
      </c>
      <c r="K27" s="14">
        <v>520</v>
      </c>
      <c r="L27" s="14">
        <v>455</v>
      </c>
    </row>
    <row r="28" spans="1:12" ht="15" customHeight="1" x14ac:dyDescent="0.25">
      <c r="A28" s="13" t="s">
        <v>279</v>
      </c>
      <c r="B28" s="17" t="s">
        <v>280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15" customHeight="1" x14ac:dyDescent="0.25">
      <c r="A29" s="13" t="s">
        <v>281</v>
      </c>
      <c r="B29" s="17" t="s">
        <v>282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" customHeight="1" x14ac:dyDescent="0.25">
      <c r="A30" s="13" t="s">
        <v>283</v>
      </c>
      <c r="B30" s="17" t="s">
        <v>284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" customHeight="1" x14ac:dyDescent="0.25">
      <c r="A31" s="13" t="s">
        <v>285</v>
      </c>
      <c r="B31" s="17" t="s">
        <v>286</v>
      </c>
      <c r="C31" s="14">
        <v>2400</v>
      </c>
      <c r="D31" s="14">
        <v>2400</v>
      </c>
      <c r="E31" s="14">
        <v>2273</v>
      </c>
      <c r="F31" s="14"/>
      <c r="G31" s="14"/>
      <c r="H31" s="14"/>
      <c r="I31" s="14"/>
      <c r="J31" s="14">
        <v>2400</v>
      </c>
      <c r="K31" s="14">
        <v>2400</v>
      </c>
      <c r="L31" s="14">
        <v>2273</v>
      </c>
    </row>
    <row r="32" spans="1:12" ht="15" customHeight="1" x14ac:dyDescent="0.25">
      <c r="A32" s="13" t="s">
        <v>287</v>
      </c>
      <c r="B32" s="17" t="s">
        <v>288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15" customHeight="1" x14ac:dyDescent="0.25">
      <c r="A33" s="15" t="s">
        <v>289</v>
      </c>
      <c r="B33" s="16" t="s">
        <v>290</v>
      </c>
      <c r="C33" s="14">
        <f>SUM(C28:C32)</f>
        <v>2400</v>
      </c>
      <c r="D33" s="14">
        <f>SUM(D28:D32)</f>
        <v>2400</v>
      </c>
      <c r="E33" s="14">
        <f>SUM(E28:E32)</f>
        <v>2273</v>
      </c>
      <c r="F33" s="14"/>
      <c r="G33" s="14"/>
      <c r="H33" s="14"/>
      <c r="I33" s="14"/>
      <c r="J33" s="14">
        <f>SUM(J28:J32)</f>
        <v>2400</v>
      </c>
      <c r="K33" s="14">
        <f>SUM(K28:K32)</f>
        <v>2400</v>
      </c>
      <c r="L33" s="14">
        <f>SUM(L28:L32)</f>
        <v>2273</v>
      </c>
    </row>
    <row r="34" spans="1:12" ht="15" customHeight="1" x14ac:dyDescent="0.25">
      <c r="A34" s="13" t="s">
        <v>291</v>
      </c>
      <c r="B34" s="17" t="s">
        <v>292</v>
      </c>
      <c r="C34" s="14">
        <v>100</v>
      </c>
      <c r="D34" s="14">
        <v>121</v>
      </c>
      <c r="E34" s="14">
        <v>121</v>
      </c>
      <c r="F34" s="14"/>
      <c r="G34" s="14"/>
      <c r="H34" s="14"/>
      <c r="I34" s="14"/>
      <c r="J34" s="14">
        <v>100</v>
      </c>
      <c r="K34" s="14">
        <v>121</v>
      </c>
      <c r="L34" s="14">
        <v>121</v>
      </c>
    </row>
    <row r="35" spans="1:12" ht="15" customHeight="1" x14ac:dyDescent="0.25">
      <c r="A35" s="15" t="s">
        <v>293</v>
      </c>
      <c r="B35" s="16" t="s">
        <v>294</v>
      </c>
      <c r="C35" s="14">
        <f>SUM(C27,C33,C34)</f>
        <v>3020</v>
      </c>
      <c r="D35" s="14">
        <f>SUM(D27,D33,D34)</f>
        <v>3041</v>
      </c>
      <c r="E35" s="14">
        <f>SUM(E27,E33,E34)</f>
        <v>2849</v>
      </c>
      <c r="F35" s="14"/>
      <c r="G35" s="14"/>
      <c r="H35" s="14"/>
      <c r="I35" s="14"/>
      <c r="J35" s="14">
        <f>SUM(J27,J33,J34)</f>
        <v>3020</v>
      </c>
      <c r="K35" s="14">
        <f>SUM(K27,K33,K34)</f>
        <v>3041</v>
      </c>
      <c r="L35" s="14">
        <f>SUM(L27,L33,L34)</f>
        <v>2849</v>
      </c>
    </row>
    <row r="36" spans="1:12" ht="15" customHeight="1" x14ac:dyDescent="0.25">
      <c r="A36" s="24" t="s">
        <v>295</v>
      </c>
      <c r="B36" s="17" t="s">
        <v>296</v>
      </c>
      <c r="C36" s="14">
        <v>850</v>
      </c>
      <c r="D36" s="14">
        <v>960</v>
      </c>
      <c r="E36" s="14">
        <v>960</v>
      </c>
      <c r="F36" s="14"/>
      <c r="G36" s="14"/>
      <c r="H36" s="14"/>
      <c r="I36" s="14"/>
      <c r="J36" s="14">
        <v>850</v>
      </c>
      <c r="K36" s="14">
        <v>960</v>
      </c>
      <c r="L36" s="14">
        <v>960</v>
      </c>
    </row>
    <row r="37" spans="1:12" ht="15" customHeight="1" x14ac:dyDescent="0.25">
      <c r="A37" s="24" t="s">
        <v>297</v>
      </c>
      <c r="B37" s="17" t="s">
        <v>298</v>
      </c>
      <c r="C37" s="14">
        <v>1100</v>
      </c>
      <c r="D37" s="14">
        <v>2004</v>
      </c>
      <c r="E37" s="14">
        <v>2004</v>
      </c>
      <c r="F37" s="14">
        <v>1377</v>
      </c>
      <c r="G37" s="14">
        <v>1276</v>
      </c>
      <c r="H37" s="14">
        <v>883</v>
      </c>
      <c r="I37" s="14"/>
      <c r="J37" s="14">
        <v>2477</v>
      </c>
      <c r="K37" s="14">
        <v>3280</v>
      </c>
      <c r="L37" s="14">
        <v>2887</v>
      </c>
    </row>
    <row r="38" spans="1:12" ht="15" customHeight="1" x14ac:dyDescent="0.25">
      <c r="A38" s="24" t="s">
        <v>299</v>
      </c>
      <c r="B38" s="17" t="s">
        <v>300</v>
      </c>
      <c r="C38" s="14">
        <v>800</v>
      </c>
      <c r="D38" s="14">
        <v>800</v>
      </c>
      <c r="E38" s="14">
        <v>477</v>
      </c>
      <c r="F38" s="14"/>
      <c r="G38" s="14"/>
      <c r="H38" s="14"/>
      <c r="I38" s="14"/>
      <c r="J38" s="14">
        <v>800</v>
      </c>
      <c r="K38" s="14">
        <v>800</v>
      </c>
      <c r="L38" s="14">
        <v>477</v>
      </c>
    </row>
    <row r="39" spans="1:12" ht="15" customHeight="1" x14ac:dyDescent="0.25">
      <c r="A39" s="24" t="s">
        <v>301</v>
      </c>
      <c r="B39" s="17" t="s">
        <v>302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5" customHeight="1" x14ac:dyDescent="0.25">
      <c r="A40" s="24" t="s">
        <v>303</v>
      </c>
      <c r="B40" s="17" t="s">
        <v>304</v>
      </c>
      <c r="C40" s="14">
        <v>1549</v>
      </c>
      <c r="D40" s="14">
        <v>1683</v>
      </c>
      <c r="E40" s="14">
        <v>1683</v>
      </c>
      <c r="F40" s="14"/>
      <c r="G40" s="14"/>
      <c r="H40" s="14"/>
      <c r="I40" s="14"/>
      <c r="J40" s="14">
        <v>1549</v>
      </c>
      <c r="K40" s="14">
        <v>1683</v>
      </c>
      <c r="L40" s="14">
        <v>1683</v>
      </c>
    </row>
    <row r="41" spans="1:12" ht="15" customHeight="1" x14ac:dyDescent="0.25">
      <c r="A41" s="24" t="s">
        <v>305</v>
      </c>
      <c r="B41" s="17" t="s">
        <v>306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ht="15" customHeight="1" x14ac:dyDescent="0.25">
      <c r="A42" s="24" t="s">
        <v>307</v>
      </c>
      <c r="B42" s="17" t="s">
        <v>308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15" customHeight="1" x14ac:dyDescent="0.25">
      <c r="A43" s="24" t="s">
        <v>309</v>
      </c>
      <c r="B43" s="17" t="s">
        <v>310</v>
      </c>
      <c r="C43" s="14">
        <v>6</v>
      </c>
      <c r="D43" s="14">
        <v>6</v>
      </c>
      <c r="E43" s="14">
        <v>1</v>
      </c>
      <c r="F43" s="14"/>
      <c r="G43" s="14"/>
      <c r="H43" s="14"/>
      <c r="I43" s="14"/>
      <c r="J43" s="14">
        <v>6</v>
      </c>
      <c r="K43" s="14">
        <v>6</v>
      </c>
      <c r="L43" s="14">
        <v>1</v>
      </c>
    </row>
    <row r="44" spans="1:12" ht="15" customHeight="1" x14ac:dyDescent="0.25">
      <c r="A44" s="24" t="s">
        <v>311</v>
      </c>
      <c r="B44" s="17" t="s">
        <v>312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ht="15" customHeight="1" x14ac:dyDescent="0.25">
      <c r="A45" s="24" t="s">
        <v>313</v>
      </c>
      <c r="B45" s="17" t="s">
        <v>314</v>
      </c>
      <c r="C45" s="14">
        <v>150</v>
      </c>
      <c r="D45" s="14">
        <v>806</v>
      </c>
      <c r="E45" s="14">
        <v>806</v>
      </c>
      <c r="F45" s="14"/>
      <c r="G45" s="14"/>
      <c r="H45" s="14"/>
      <c r="I45" s="14"/>
      <c r="J45" s="14">
        <v>150</v>
      </c>
      <c r="K45" s="14">
        <v>806</v>
      </c>
      <c r="L45" s="14">
        <v>806</v>
      </c>
    </row>
    <row r="46" spans="1:12" ht="15" customHeight="1" x14ac:dyDescent="0.25">
      <c r="A46" s="25" t="s">
        <v>315</v>
      </c>
      <c r="B46" s="16" t="s">
        <v>316</v>
      </c>
      <c r="C46" s="14">
        <f t="shared" ref="C46:H46" si="0">SUM(C36:C45)</f>
        <v>4455</v>
      </c>
      <c r="D46" s="14">
        <f t="shared" si="0"/>
        <v>6259</v>
      </c>
      <c r="E46" s="14">
        <f t="shared" si="0"/>
        <v>5931</v>
      </c>
      <c r="F46" s="14">
        <f t="shared" si="0"/>
        <v>1377</v>
      </c>
      <c r="G46" s="14">
        <f t="shared" si="0"/>
        <v>1276</v>
      </c>
      <c r="H46" s="14">
        <f t="shared" si="0"/>
        <v>883</v>
      </c>
      <c r="I46" s="14"/>
      <c r="J46" s="14">
        <v>5832</v>
      </c>
      <c r="K46" s="14">
        <f>SUM(K36:K45)</f>
        <v>7535</v>
      </c>
      <c r="L46" s="14">
        <f>SUM(L36:L45)</f>
        <v>6814</v>
      </c>
    </row>
    <row r="47" spans="1:12" ht="15" customHeight="1" x14ac:dyDescent="0.25">
      <c r="A47" s="24" t="s">
        <v>317</v>
      </c>
      <c r="B47" s="17" t="s">
        <v>318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15" customHeight="1" x14ac:dyDescent="0.25">
      <c r="A48" s="13" t="s">
        <v>319</v>
      </c>
      <c r="B48" s="17" t="s">
        <v>320</v>
      </c>
      <c r="C48" s="14">
        <v>123</v>
      </c>
      <c r="D48" s="14">
        <v>123</v>
      </c>
      <c r="E48" s="14">
        <v>93</v>
      </c>
      <c r="F48" s="14"/>
      <c r="G48" s="14"/>
      <c r="H48" s="14"/>
      <c r="I48" s="14"/>
      <c r="J48" s="14">
        <v>123</v>
      </c>
      <c r="K48" s="14">
        <v>123</v>
      </c>
      <c r="L48" s="14">
        <v>93</v>
      </c>
    </row>
    <row r="49" spans="1:12" ht="15" customHeight="1" x14ac:dyDescent="0.25">
      <c r="A49" s="24" t="s">
        <v>321</v>
      </c>
      <c r="B49" s="17" t="s">
        <v>322</v>
      </c>
      <c r="C49" s="14"/>
      <c r="D49" s="14">
        <v>200</v>
      </c>
      <c r="E49" s="14">
        <v>200</v>
      </c>
      <c r="F49" s="14"/>
      <c r="G49" s="14"/>
      <c r="H49" s="14"/>
      <c r="I49" s="14"/>
      <c r="J49" s="14"/>
      <c r="K49" s="14">
        <v>200</v>
      </c>
      <c r="L49" s="14">
        <v>200</v>
      </c>
    </row>
    <row r="50" spans="1:12" ht="15" customHeight="1" x14ac:dyDescent="0.25">
      <c r="A50" s="15" t="s">
        <v>323</v>
      </c>
      <c r="B50" s="16" t="s">
        <v>324</v>
      </c>
      <c r="C50" s="14">
        <f>SUM(C47:C49)</f>
        <v>123</v>
      </c>
      <c r="D50" s="14">
        <f>SUM(D47:D49)</f>
        <v>323</v>
      </c>
      <c r="E50" s="14">
        <f>SUM(E47:E49)</f>
        <v>293</v>
      </c>
      <c r="F50" s="14"/>
      <c r="G50" s="14"/>
      <c r="H50" s="14"/>
      <c r="I50" s="14"/>
      <c r="J50" s="14">
        <f>SUM(J47:J49)</f>
        <v>123</v>
      </c>
      <c r="K50" s="14">
        <f>SUM(K47:K49)</f>
        <v>323</v>
      </c>
      <c r="L50" s="14">
        <f>SUM(L47:L49)</f>
        <v>293</v>
      </c>
    </row>
    <row r="51" spans="1:12" ht="15" customHeight="1" x14ac:dyDescent="0.25">
      <c r="A51" s="26" t="s">
        <v>143</v>
      </c>
      <c r="B51" s="27"/>
      <c r="C51" s="14">
        <v>97200</v>
      </c>
      <c r="D51" s="14">
        <v>119494</v>
      </c>
      <c r="E51" s="14">
        <v>117713</v>
      </c>
      <c r="F51" s="14"/>
      <c r="G51" s="14"/>
      <c r="H51" s="14"/>
      <c r="I51" s="14"/>
      <c r="J51" s="14">
        <v>98577</v>
      </c>
      <c r="K51" s="14">
        <v>119494</v>
      </c>
      <c r="L51" s="14">
        <v>117713</v>
      </c>
    </row>
    <row r="52" spans="1:12" ht="15" customHeight="1" x14ac:dyDescent="0.25">
      <c r="A52" s="13" t="s">
        <v>325</v>
      </c>
      <c r="B52" s="17" t="s">
        <v>326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ht="15" customHeight="1" x14ac:dyDescent="0.25">
      <c r="A53" s="13" t="s">
        <v>327</v>
      </c>
      <c r="B53" s="17" t="s">
        <v>328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ht="15" customHeight="1" x14ac:dyDescent="0.25">
      <c r="A54" s="13" t="s">
        <v>329</v>
      </c>
      <c r="B54" s="17" t="s">
        <v>330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ht="15" customHeight="1" x14ac:dyDescent="0.25">
      <c r="A55" s="13" t="s">
        <v>331</v>
      </c>
      <c r="B55" s="17" t="s">
        <v>332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ht="15" customHeight="1" x14ac:dyDescent="0.25">
      <c r="A56" s="13" t="s">
        <v>333</v>
      </c>
      <c r="B56" s="17">
        <v>83</v>
      </c>
      <c r="C56" s="14">
        <v>1742</v>
      </c>
      <c r="D56" s="14">
        <v>2080</v>
      </c>
      <c r="E56" s="14">
        <v>2080</v>
      </c>
      <c r="F56" s="14"/>
      <c r="G56" s="14"/>
      <c r="H56" s="14"/>
      <c r="I56" s="14"/>
      <c r="J56" s="14">
        <v>1742</v>
      </c>
      <c r="K56" s="14">
        <v>2080</v>
      </c>
      <c r="L56" s="14">
        <v>2080</v>
      </c>
    </row>
    <row r="57" spans="1:12" ht="15" customHeight="1" x14ac:dyDescent="0.25">
      <c r="A57" s="15" t="s">
        <v>335</v>
      </c>
      <c r="B57" s="16" t="s">
        <v>336</v>
      </c>
      <c r="C57" s="14">
        <f>SUM(C52:C56)</f>
        <v>1742</v>
      </c>
      <c r="D57" s="14">
        <f>SUM(D52:D56)</f>
        <v>2080</v>
      </c>
      <c r="E57" s="14">
        <f>SUM(E52:E56)</f>
        <v>2080</v>
      </c>
      <c r="F57" s="14"/>
      <c r="G57" s="14"/>
      <c r="H57" s="14"/>
      <c r="I57" s="14"/>
      <c r="J57" s="14">
        <f>SUM(J52:J56)</f>
        <v>1742</v>
      </c>
      <c r="K57" s="14">
        <f>SUM(K52:K56)</f>
        <v>2080</v>
      </c>
      <c r="L57" s="14">
        <f>SUM(L52:L56)</f>
        <v>2080</v>
      </c>
    </row>
    <row r="58" spans="1:12" ht="15" customHeight="1" x14ac:dyDescent="0.25">
      <c r="A58" s="24" t="s">
        <v>337</v>
      </c>
      <c r="B58" s="17" t="s">
        <v>338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ht="15" customHeight="1" x14ac:dyDescent="0.25">
      <c r="A59" s="24" t="s">
        <v>339</v>
      </c>
      <c r="B59" s="17" t="s">
        <v>340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ht="15" customHeight="1" x14ac:dyDescent="0.25">
      <c r="A60" s="24" t="s">
        <v>341</v>
      </c>
      <c r="B60" s="17" t="s">
        <v>342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ht="15" customHeight="1" x14ac:dyDescent="0.25">
      <c r="A61" s="24" t="s">
        <v>343</v>
      </c>
      <c r="B61" s="17" t="s">
        <v>344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ht="15" customHeight="1" x14ac:dyDescent="0.25">
      <c r="A62" s="24" t="s">
        <v>345</v>
      </c>
      <c r="B62" s="17" t="s">
        <v>346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ht="15" customHeight="1" x14ac:dyDescent="0.25">
      <c r="A63" s="15" t="s">
        <v>347</v>
      </c>
      <c r="B63" s="16" t="s">
        <v>348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ht="15" customHeight="1" x14ac:dyDescent="0.25">
      <c r="A64" s="24" t="s">
        <v>349</v>
      </c>
      <c r="B64" s="17" t="s">
        <v>350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15" customHeight="1" x14ac:dyDescent="0.25">
      <c r="A65" s="13" t="s">
        <v>351</v>
      </c>
      <c r="B65" s="17" t="s">
        <v>352</v>
      </c>
      <c r="C65" s="14">
        <v>23</v>
      </c>
      <c r="D65" s="14">
        <v>23</v>
      </c>
      <c r="E65" s="14">
        <v>23</v>
      </c>
      <c r="F65" s="14"/>
      <c r="G65" s="14"/>
      <c r="H65" s="14"/>
      <c r="I65" s="14"/>
      <c r="J65" s="14">
        <v>23</v>
      </c>
      <c r="K65" s="14">
        <v>23</v>
      </c>
      <c r="L65" s="14">
        <v>23</v>
      </c>
    </row>
    <row r="66" spans="1:12" ht="15" customHeight="1" x14ac:dyDescent="0.25">
      <c r="A66" s="24" t="s">
        <v>353</v>
      </c>
      <c r="B66" s="17" t="s">
        <v>354</v>
      </c>
      <c r="C66" s="14"/>
      <c r="D66" s="14">
        <v>166</v>
      </c>
      <c r="E66" s="14">
        <v>166</v>
      </c>
      <c r="F66" s="14"/>
      <c r="G66" s="14"/>
      <c r="H66" s="14"/>
      <c r="I66" s="14"/>
      <c r="J66" s="14"/>
      <c r="K66" s="14">
        <v>166</v>
      </c>
      <c r="L66" s="14">
        <v>166</v>
      </c>
    </row>
    <row r="67" spans="1:12" ht="15" customHeight="1" x14ac:dyDescent="0.25">
      <c r="A67" s="15" t="s">
        <v>355</v>
      </c>
      <c r="B67" s="16" t="s">
        <v>356</v>
      </c>
      <c r="C67" s="14">
        <f>SUM(C64:C66)</f>
        <v>23</v>
      </c>
      <c r="D67" s="14">
        <f>SUM(D64:D66)</f>
        <v>189</v>
      </c>
      <c r="E67" s="14">
        <f>SUM(E64:E66)</f>
        <v>189</v>
      </c>
      <c r="F67" s="14"/>
      <c r="G67" s="14"/>
      <c r="H67" s="14"/>
      <c r="I67" s="14"/>
      <c r="J67" s="14">
        <f>SUM(J64:J66)</f>
        <v>23</v>
      </c>
      <c r="K67" s="14">
        <f>SUM(K64:K66)</f>
        <v>189</v>
      </c>
      <c r="L67" s="14">
        <f>SUM(L64:L66)</f>
        <v>189</v>
      </c>
    </row>
    <row r="68" spans="1:12" ht="15" customHeight="1" x14ac:dyDescent="0.25">
      <c r="A68" s="26" t="s">
        <v>188</v>
      </c>
      <c r="B68" s="27"/>
      <c r="C68" s="14">
        <v>1765</v>
      </c>
      <c r="D68" s="14">
        <v>2269</v>
      </c>
      <c r="E68" s="14">
        <v>2269</v>
      </c>
      <c r="F68" s="14"/>
      <c r="G68" s="14"/>
      <c r="H68" s="14"/>
      <c r="I68" s="14"/>
      <c r="J68" s="14">
        <v>1765</v>
      </c>
      <c r="K68" s="14">
        <v>2269</v>
      </c>
      <c r="L68" s="14">
        <v>2269</v>
      </c>
    </row>
    <row r="69" spans="1:12" ht="15.75" x14ac:dyDescent="0.25">
      <c r="A69" s="28" t="s">
        <v>357</v>
      </c>
      <c r="B69" s="29" t="s">
        <v>358</v>
      </c>
      <c r="C69" s="14">
        <f t="shared" ref="C69:H69" si="1">SUM(C21,C35,C46,C50,C57,C63,C67)</f>
        <v>98965</v>
      </c>
      <c r="D69" s="14">
        <f t="shared" si="1"/>
        <v>121763</v>
      </c>
      <c r="E69" s="14">
        <f t="shared" si="1"/>
        <v>119982</v>
      </c>
      <c r="F69" s="14">
        <f t="shared" si="1"/>
        <v>1377</v>
      </c>
      <c r="G69" s="14">
        <f t="shared" si="1"/>
        <v>1276</v>
      </c>
      <c r="H69" s="14">
        <f t="shared" si="1"/>
        <v>883</v>
      </c>
      <c r="I69" s="14"/>
      <c r="J69" s="14">
        <f>SUM(J21,J35,J46,J50,J57,J63,J67)</f>
        <v>100342</v>
      </c>
      <c r="K69" s="14">
        <f>SUM(K21,K35,K46,K50,K57,K63,K67)</f>
        <v>123039</v>
      </c>
      <c r="L69" s="14">
        <f>SUM(L21,L35,L46,L50,L57,L63,L67)</f>
        <v>120865</v>
      </c>
    </row>
    <row r="70" spans="1:12" ht="15.75" x14ac:dyDescent="0.25">
      <c r="A70" s="30" t="s">
        <v>359</v>
      </c>
      <c r="B70" s="31"/>
      <c r="C70" s="14">
        <v>106107</v>
      </c>
      <c r="D70" s="14">
        <v>126825</v>
      </c>
      <c r="E70" s="14">
        <v>129116</v>
      </c>
      <c r="F70" s="14">
        <v>1377</v>
      </c>
      <c r="G70" s="14">
        <v>1276</v>
      </c>
      <c r="H70" s="14">
        <v>883</v>
      </c>
      <c r="I70" s="14"/>
      <c r="J70" s="14">
        <v>107484</v>
      </c>
      <c r="K70" s="14">
        <v>129743</v>
      </c>
      <c r="L70" s="14">
        <v>129999</v>
      </c>
    </row>
    <row r="71" spans="1:12" ht="15.75" x14ac:dyDescent="0.25">
      <c r="A71" s="30" t="s">
        <v>360</v>
      </c>
      <c r="B71" s="31"/>
      <c r="C71" s="14">
        <v>1765</v>
      </c>
      <c r="D71" s="14">
        <v>2269</v>
      </c>
      <c r="E71" s="14">
        <v>2269</v>
      </c>
      <c r="F71" s="14"/>
      <c r="G71" s="14"/>
      <c r="H71" s="14"/>
      <c r="I71" s="14"/>
      <c r="J71" s="14">
        <v>1765</v>
      </c>
      <c r="K71" s="14">
        <v>2269</v>
      </c>
      <c r="L71" s="14">
        <v>2269</v>
      </c>
    </row>
    <row r="72" spans="1:12" ht="15.75" x14ac:dyDescent="0.25">
      <c r="A72" s="32" t="s">
        <v>361</v>
      </c>
      <c r="B72" s="13" t="s">
        <v>362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ht="15.75" x14ac:dyDescent="0.25">
      <c r="A73" s="24" t="s">
        <v>363</v>
      </c>
      <c r="B73" s="13" t="s">
        <v>364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15.75" x14ac:dyDescent="0.25">
      <c r="A74" s="32" t="s">
        <v>365</v>
      </c>
      <c r="B74" s="13" t="s">
        <v>366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ht="15.75" x14ac:dyDescent="0.25">
      <c r="A75" s="25" t="s">
        <v>367</v>
      </c>
      <c r="B75" s="15" t="s">
        <v>368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ht="15.75" x14ac:dyDescent="0.25">
      <c r="A76" s="24" t="s">
        <v>369</v>
      </c>
      <c r="B76" s="13" t="s">
        <v>370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ht="15.75" x14ac:dyDescent="0.25">
      <c r="A77" s="32" t="s">
        <v>371</v>
      </c>
      <c r="B77" s="13" t="s">
        <v>372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ht="15.75" x14ac:dyDescent="0.25">
      <c r="A78" s="24" t="s">
        <v>373</v>
      </c>
      <c r="B78" s="13" t="s">
        <v>374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ht="15.75" x14ac:dyDescent="0.25">
      <c r="A79" s="32" t="s">
        <v>375</v>
      </c>
      <c r="B79" s="13" t="s">
        <v>376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ht="15.75" x14ac:dyDescent="0.25">
      <c r="A80" s="33" t="s">
        <v>377</v>
      </c>
      <c r="B80" s="15" t="s">
        <v>378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ht="15.75" x14ac:dyDescent="0.25">
      <c r="A81" s="13" t="s">
        <v>379</v>
      </c>
      <c r="B81" s="13" t="s">
        <v>380</v>
      </c>
      <c r="C81" s="14">
        <v>8907</v>
      </c>
      <c r="D81" s="14">
        <v>8973</v>
      </c>
      <c r="E81" s="14">
        <v>8973</v>
      </c>
      <c r="F81" s="14"/>
      <c r="G81" s="14"/>
      <c r="H81" s="14"/>
      <c r="I81" s="14"/>
      <c r="J81" s="14">
        <v>8907</v>
      </c>
      <c r="K81" s="14">
        <v>8973</v>
      </c>
      <c r="L81" s="14">
        <v>8973</v>
      </c>
    </row>
    <row r="82" spans="1:12" ht="15.75" x14ac:dyDescent="0.25">
      <c r="A82" s="13" t="s">
        <v>381</v>
      </c>
      <c r="B82" s="13" t="s">
        <v>380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ht="15.75" x14ac:dyDescent="0.25">
      <c r="A83" s="13" t="s">
        <v>382</v>
      </c>
      <c r="B83" s="13" t="s">
        <v>383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ht="15.75" x14ac:dyDescent="0.25">
      <c r="A84" s="13" t="s">
        <v>384</v>
      </c>
      <c r="B84" s="13" t="s">
        <v>383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15.75" x14ac:dyDescent="0.25">
      <c r="A85" s="15" t="s">
        <v>385</v>
      </c>
      <c r="B85" s="15" t="s">
        <v>386</v>
      </c>
      <c r="C85" s="14">
        <f>SUM(C81:C84)</f>
        <v>8907</v>
      </c>
      <c r="D85" s="14">
        <f>SUM(D81:D84)</f>
        <v>8973</v>
      </c>
      <c r="E85" s="14">
        <f>SUM(E81:E84)</f>
        <v>8973</v>
      </c>
      <c r="F85" s="14"/>
      <c r="G85" s="14"/>
      <c r="H85" s="14"/>
      <c r="I85" s="14"/>
      <c r="J85" s="14">
        <f>SUM(J81:J84)</f>
        <v>8907</v>
      </c>
      <c r="K85" s="14">
        <f>SUM(K81:K84)</f>
        <v>8973</v>
      </c>
      <c r="L85" s="14">
        <f>SUM(L81:L84)</f>
        <v>8973</v>
      </c>
    </row>
    <row r="86" spans="1:12" ht="15.75" x14ac:dyDescent="0.25">
      <c r="A86" s="32" t="s">
        <v>387</v>
      </c>
      <c r="B86" s="13" t="s">
        <v>388</v>
      </c>
      <c r="C86" s="14"/>
      <c r="D86" s="14"/>
      <c r="E86" s="14">
        <v>2430</v>
      </c>
      <c r="F86" s="14"/>
      <c r="G86" s="14"/>
      <c r="H86" s="14"/>
      <c r="I86" s="14"/>
      <c r="J86" s="14"/>
      <c r="K86" s="14"/>
      <c r="L86" s="14">
        <v>2430</v>
      </c>
    </row>
    <row r="87" spans="1:12" ht="15.75" x14ac:dyDescent="0.25">
      <c r="A87" s="32" t="s">
        <v>389</v>
      </c>
      <c r="B87" s="13" t="s">
        <v>390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ht="15.75" x14ac:dyDescent="0.25">
      <c r="A88" s="32" t="s">
        <v>391</v>
      </c>
      <c r="B88" s="13" t="s">
        <v>392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ht="15.75" x14ac:dyDescent="0.25">
      <c r="A89" s="32" t="s">
        <v>393</v>
      </c>
      <c r="B89" s="13" t="s">
        <v>394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ht="15.75" x14ac:dyDescent="0.25">
      <c r="A90" s="24" t="s">
        <v>395</v>
      </c>
      <c r="B90" s="13" t="s">
        <v>396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ht="15.75" x14ac:dyDescent="0.25">
      <c r="A91" s="25" t="s">
        <v>397</v>
      </c>
      <c r="B91" s="15" t="s">
        <v>398</v>
      </c>
      <c r="C91" s="14">
        <f>SUM(C85:C90)</f>
        <v>8907</v>
      </c>
      <c r="D91" s="14">
        <f>SUM(D85:D90)</f>
        <v>8973</v>
      </c>
      <c r="E91" s="14">
        <f>SUM(E85:E90)</f>
        <v>11403</v>
      </c>
      <c r="F91" s="14"/>
      <c r="G91" s="14"/>
      <c r="H91" s="14"/>
      <c r="I91" s="14"/>
      <c r="J91" s="14">
        <f>SUM(J85:J90)</f>
        <v>8907</v>
      </c>
      <c r="K91" s="14">
        <f>SUM(K85:K90)</f>
        <v>8973</v>
      </c>
      <c r="L91" s="14">
        <f>SUM(L85:L90)</f>
        <v>11403</v>
      </c>
    </row>
    <row r="92" spans="1:12" ht="15.75" x14ac:dyDescent="0.25">
      <c r="A92" s="24" t="s">
        <v>399</v>
      </c>
      <c r="B92" s="13" t="s">
        <v>400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ht="15.75" x14ac:dyDescent="0.25">
      <c r="A93" s="24" t="s">
        <v>401</v>
      </c>
      <c r="B93" s="13" t="s">
        <v>402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ht="15.75" x14ac:dyDescent="0.25">
      <c r="A94" s="32" t="s">
        <v>403</v>
      </c>
      <c r="B94" s="13" t="s">
        <v>404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ht="15.75" x14ac:dyDescent="0.25">
      <c r="A95" s="32" t="s">
        <v>405</v>
      </c>
      <c r="B95" s="13" t="s">
        <v>406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ht="15.75" x14ac:dyDescent="0.25">
      <c r="A96" s="33" t="s">
        <v>407</v>
      </c>
      <c r="B96" s="15" t="s">
        <v>408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 ht="15.75" x14ac:dyDescent="0.25">
      <c r="A97" s="25" t="s">
        <v>409</v>
      </c>
      <c r="B97" s="15" t="s">
        <v>410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1:12" ht="15.75" x14ac:dyDescent="0.25">
      <c r="A98" s="34" t="s">
        <v>411</v>
      </c>
      <c r="B98" s="35" t="s">
        <v>412</v>
      </c>
      <c r="C98" s="14">
        <f>SUM(C91:C97)</f>
        <v>8907</v>
      </c>
      <c r="D98" s="14">
        <f>SUM(D91:D97)</f>
        <v>8973</v>
      </c>
      <c r="E98" s="14">
        <f>SUM(E91:E97)</f>
        <v>11403</v>
      </c>
      <c r="F98" s="14"/>
      <c r="G98" s="14"/>
      <c r="H98" s="14"/>
      <c r="I98" s="14"/>
      <c r="J98" s="14">
        <f>SUM(J91:J97)</f>
        <v>8907</v>
      </c>
      <c r="K98" s="14">
        <f>SUM(K91:K97)</f>
        <v>8973</v>
      </c>
      <c r="L98" s="14">
        <f>SUM(L91:L97)</f>
        <v>11403</v>
      </c>
    </row>
    <row r="99" spans="1:12" ht="15.75" x14ac:dyDescent="0.25">
      <c r="A99" s="36" t="s">
        <v>413</v>
      </c>
      <c r="B99" s="37"/>
      <c r="C99" s="14">
        <f>SUM(C21,C35,C46,C50,C57,C63,C67,C98)</f>
        <v>107872</v>
      </c>
      <c r="D99" s="14">
        <f>SUM(D21,D35,D46,D50,D57,D63,D67,D98)</f>
        <v>130736</v>
      </c>
      <c r="E99" s="14">
        <f>SUM(E21,E35,E46,E50,E57,E63,E67,E98)</f>
        <v>131385</v>
      </c>
      <c r="F99" s="14">
        <f>SUM(F21,F35,F46,F50,F57,F63,F98)</f>
        <v>1377</v>
      </c>
      <c r="G99" s="14">
        <f>SUM(G21,G35,G46,G50,G57,G63,G98)</f>
        <v>1276</v>
      </c>
      <c r="H99" s="14">
        <f>SUM(H21,H35,H46,H50,H57,H63,H98)</f>
        <v>883</v>
      </c>
      <c r="I99" s="14"/>
      <c r="J99" s="14">
        <f>SUM(J21,J35,J46,J50,J57,J63,J67,J98)</f>
        <v>109249</v>
      </c>
      <c r="K99" s="14">
        <f>SUM(K21,K35,K46,K50,K57,K63,K67,K98)</f>
        <v>132012</v>
      </c>
      <c r="L99" s="14">
        <f>SUM(L21,L35,L46,L50,L57,L63,L67,L98)</f>
        <v>132268</v>
      </c>
    </row>
  </sheetData>
  <mergeCells count="7">
    <mergeCell ref="B1:L1"/>
    <mergeCell ref="A3:J3"/>
    <mergeCell ref="A4:J4"/>
    <mergeCell ref="C7:E7"/>
    <mergeCell ref="F7:H7"/>
    <mergeCell ref="J7:L7"/>
    <mergeCell ref="B2:L2"/>
  </mergeCells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="60" zoomScaleNormal="100" workbookViewId="0">
      <selection activeCell="A3" sqref="A3:G3"/>
    </sheetView>
  </sheetViews>
  <sheetFormatPr defaultRowHeight="15" x14ac:dyDescent="0.25"/>
  <cols>
    <col min="1" max="1" width="78.42578125" customWidth="1"/>
    <col min="2" max="2" width="14.5703125" customWidth="1"/>
    <col min="3" max="3" width="15.7109375" customWidth="1"/>
    <col min="4" max="4" width="16.85546875" customWidth="1"/>
    <col min="5" max="5" width="16.140625" customWidth="1"/>
    <col min="6" max="6" width="15.85546875" customWidth="1"/>
    <col min="7" max="7" width="13.7109375" customWidth="1"/>
    <col min="8" max="8" width="15.42578125" customWidth="1"/>
  </cols>
  <sheetData>
    <row r="1" spans="1:8" ht="15.75" x14ac:dyDescent="0.25">
      <c r="A1" s="77" t="s">
        <v>591</v>
      </c>
      <c r="B1" s="78"/>
      <c r="C1" s="78"/>
      <c r="D1" s="78"/>
      <c r="E1" s="78"/>
      <c r="F1" s="78"/>
      <c r="G1" s="78"/>
      <c r="H1" s="78"/>
    </row>
    <row r="2" spans="1:8" ht="15.75" x14ac:dyDescent="0.25">
      <c r="A2" s="77"/>
      <c r="B2" s="78"/>
      <c r="C2" s="78"/>
      <c r="D2" s="78"/>
      <c r="E2" s="78"/>
      <c r="F2" s="78"/>
      <c r="G2" s="78"/>
      <c r="H2" s="78"/>
    </row>
    <row r="3" spans="1:8" ht="23.25" customHeight="1" x14ac:dyDescent="0.25">
      <c r="A3" s="79" t="s">
        <v>599</v>
      </c>
      <c r="B3" s="80"/>
      <c r="C3" s="80"/>
      <c r="D3" s="80"/>
      <c r="E3" s="80"/>
      <c r="F3" s="80"/>
      <c r="G3" s="80"/>
    </row>
    <row r="4" spans="1:8" ht="25.5" customHeight="1" x14ac:dyDescent="0.25">
      <c r="A4" s="101" t="s">
        <v>450</v>
      </c>
      <c r="B4" s="80"/>
      <c r="C4" s="80"/>
      <c r="D4" s="80"/>
      <c r="E4" s="80"/>
      <c r="F4" s="80"/>
      <c r="G4" s="80"/>
    </row>
    <row r="5" spans="1:8" ht="21.75" customHeight="1" x14ac:dyDescent="0.25">
      <c r="A5" s="50"/>
      <c r="B5" s="7"/>
      <c r="C5" s="7"/>
      <c r="D5" s="7"/>
      <c r="E5" s="7"/>
      <c r="F5" s="7"/>
      <c r="G5" s="7"/>
    </row>
    <row r="6" spans="1:8" ht="20.25" customHeight="1" x14ac:dyDescent="0.25">
      <c r="A6" s="20" t="s">
        <v>1</v>
      </c>
      <c r="B6" s="9"/>
      <c r="C6" s="9"/>
      <c r="D6" s="9"/>
      <c r="E6" s="9"/>
      <c r="F6" s="9"/>
      <c r="G6" s="9"/>
    </row>
    <row r="7" spans="1:8" ht="15.75" x14ac:dyDescent="0.25">
      <c r="A7" s="10" t="s">
        <v>446</v>
      </c>
      <c r="B7" s="11" t="s">
        <v>3</v>
      </c>
      <c r="C7" s="102" t="s">
        <v>451</v>
      </c>
      <c r="D7" s="103"/>
      <c r="E7" s="104"/>
      <c r="F7" s="102" t="s">
        <v>7</v>
      </c>
      <c r="G7" s="93"/>
      <c r="H7" s="94"/>
    </row>
    <row r="8" spans="1:8" ht="15.75" x14ac:dyDescent="0.25">
      <c r="A8" s="10"/>
      <c r="B8" s="11"/>
      <c r="C8" s="12" t="s">
        <v>579</v>
      </c>
      <c r="D8" s="12" t="s">
        <v>580</v>
      </c>
      <c r="E8" s="12" t="s">
        <v>581</v>
      </c>
      <c r="F8" s="12" t="s">
        <v>579</v>
      </c>
      <c r="G8" s="12" t="s">
        <v>580</v>
      </c>
      <c r="H8" s="12" t="s">
        <v>581</v>
      </c>
    </row>
    <row r="9" spans="1:8" ht="26.25" customHeight="1" x14ac:dyDescent="0.25">
      <c r="A9" s="32" t="s">
        <v>452</v>
      </c>
      <c r="B9" s="13" t="s">
        <v>214</v>
      </c>
      <c r="C9" s="14">
        <v>27314</v>
      </c>
      <c r="D9" s="14">
        <v>27804</v>
      </c>
      <c r="E9" s="14">
        <v>27804</v>
      </c>
      <c r="F9" s="14">
        <v>27314</v>
      </c>
      <c r="G9" s="14">
        <v>27804</v>
      </c>
      <c r="H9" s="76">
        <v>27804</v>
      </c>
    </row>
    <row r="10" spans="1:8" ht="26.25" customHeight="1" x14ac:dyDescent="0.25">
      <c r="A10" s="32" t="s">
        <v>453</v>
      </c>
      <c r="B10" s="13" t="s">
        <v>214</v>
      </c>
      <c r="C10" s="14"/>
      <c r="D10" s="14"/>
      <c r="E10" s="14"/>
      <c r="F10" s="14"/>
      <c r="G10" s="14"/>
      <c r="H10" s="76"/>
    </row>
    <row r="11" spans="1:8" ht="22.5" customHeight="1" x14ac:dyDescent="0.25">
      <c r="A11" s="10" t="s">
        <v>454</v>
      </c>
      <c r="B11" s="10"/>
      <c r="C11" s="10">
        <f>SUM(C9:C10)</f>
        <v>27314</v>
      </c>
      <c r="D11" s="10">
        <v>27804</v>
      </c>
      <c r="E11" s="10">
        <v>27804</v>
      </c>
      <c r="F11" s="10">
        <v>27314</v>
      </c>
      <c r="G11" s="10">
        <v>27804</v>
      </c>
      <c r="H11" s="75">
        <v>27804</v>
      </c>
    </row>
  </sheetData>
  <mergeCells count="6">
    <mergeCell ref="A1:H1"/>
    <mergeCell ref="A2:H2"/>
    <mergeCell ref="A3:G3"/>
    <mergeCell ref="A4:G4"/>
    <mergeCell ref="C7:E7"/>
    <mergeCell ref="F7:H7"/>
  </mergeCells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view="pageBreakPreview" zoomScale="60" zoomScaleNormal="100" workbookViewId="0">
      <selection activeCell="A3" sqref="A3:C3"/>
    </sheetView>
  </sheetViews>
  <sheetFormatPr defaultRowHeight="15" x14ac:dyDescent="0.25"/>
  <cols>
    <col min="1" max="1" width="91.28515625" customWidth="1"/>
    <col min="2" max="2" width="10.85546875" customWidth="1"/>
    <col min="3" max="3" width="12.42578125" customWidth="1"/>
    <col min="4" max="4" width="10.42578125" customWidth="1"/>
    <col min="5" max="5" width="12.28515625" customWidth="1"/>
  </cols>
  <sheetData>
    <row r="1" spans="1:5" ht="15.75" x14ac:dyDescent="0.25">
      <c r="A1" s="77" t="s">
        <v>592</v>
      </c>
      <c r="B1" s="77"/>
      <c r="C1" s="77"/>
      <c r="D1" s="78"/>
      <c r="E1" s="78"/>
    </row>
    <row r="2" spans="1:5" ht="15.75" x14ac:dyDescent="0.25">
      <c r="A2" s="77"/>
      <c r="B2" s="77"/>
      <c r="C2" s="77"/>
      <c r="D2" s="78"/>
      <c r="E2" s="78"/>
    </row>
    <row r="3" spans="1:5" ht="27" customHeight="1" x14ac:dyDescent="0.25">
      <c r="A3" s="79" t="s">
        <v>598</v>
      </c>
      <c r="B3" s="80"/>
      <c r="C3" s="80"/>
    </row>
    <row r="4" spans="1:5" ht="27" customHeight="1" x14ac:dyDescent="0.25">
      <c r="A4" s="82" t="s">
        <v>487</v>
      </c>
      <c r="B4" s="80"/>
      <c r="C4" s="80"/>
    </row>
    <row r="5" spans="1:5" ht="19.5" customHeight="1" x14ac:dyDescent="0.25">
      <c r="A5" s="8"/>
      <c r="B5" s="7"/>
      <c r="C5" s="7"/>
    </row>
    <row r="6" spans="1:5" ht="15.75" x14ac:dyDescent="0.25">
      <c r="A6" s="20" t="s">
        <v>1</v>
      </c>
      <c r="B6" s="9"/>
      <c r="C6" s="9"/>
    </row>
    <row r="7" spans="1:5" ht="31.5" x14ac:dyDescent="0.25">
      <c r="A7" s="10" t="s">
        <v>446</v>
      </c>
      <c r="B7" s="11" t="s">
        <v>3</v>
      </c>
      <c r="C7" s="12" t="s">
        <v>579</v>
      </c>
      <c r="D7" s="71" t="s">
        <v>580</v>
      </c>
      <c r="E7" s="71" t="s">
        <v>581</v>
      </c>
    </row>
    <row r="8" spans="1:5" ht="15.75" x14ac:dyDescent="0.25">
      <c r="A8" s="24" t="s">
        <v>488</v>
      </c>
      <c r="B8" s="17" t="s">
        <v>123</v>
      </c>
      <c r="C8" s="14"/>
      <c r="D8" s="14"/>
      <c r="E8" s="14"/>
    </row>
    <row r="9" spans="1:5" ht="15.75" x14ac:dyDescent="0.25">
      <c r="A9" s="24" t="s">
        <v>489</v>
      </c>
      <c r="B9" s="17" t="s">
        <v>123</v>
      </c>
      <c r="C9" s="14"/>
      <c r="D9" s="14"/>
      <c r="E9" s="14"/>
    </row>
    <row r="10" spans="1:5" ht="15.75" x14ac:dyDescent="0.25">
      <c r="A10" s="24" t="s">
        <v>490</v>
      </c>
      <c r="B10" s="17" t="s">
        <v>123</v>
      </c>
      <c r="C10" s="14"/>
      <c r="D10" s="14"/>
      <c r="E10" s="14"/>
    </row>
    <row r="11" spans="1:5" ht="15.75" x14ac:dyDescent="0.25">
      <c r="A11" s="24" t="s">
        <v>491</v>
      </c>
      <c r="B11" s="17" t="s">
        <v>123</v>
      </c>
      <c r="C11" s="14"/>
      <c r="D11" s="14"/>
      <c r="E11" s="14"/>
    </row>
    <row r="12" spans="1:5" ht="15.75" x14ac:dyDescent="0.25">
      <c r="A12" s="24" t="s">
        <v>492</v>
      </c>
      <c r="B12" s="17" t="s">
        <v>123</v>
      </c>
      <c r="C12" s="14"/>
      <c r="D12" s="14"/>
      <c r="E12" s="14"/>
    </row>
    <row r="13" spans="1:5" ht="15.75" x14ac:dyDescent="0.25">
      <c r="A13" s="24" t="s">
        <v>493</v>
      </c>
      <c r="B13" s="17" t="s">
        <v>123</v>
      </c>
      <c r="C13" s="14"/>
      <c r="D13" s="14"/>
      <c r="E13" s="14"/>
    </row>
    <row r="14" spans="1:5" ht="15.75" x14ac:dyDescent="0.25">
      <c r="A14" s="24" t="s">
        <v>494</v>
      </c>
      <c r="B14" s="17" t="s">
        <v>123</v>
      </c>
      <c r="C14" s="14"/>
      <c r="D14" s="14"/>
      <c r="E14" s="14"/>
    </row>
    <row r="15" spans="1:5" ht="15.75" x14ac:dyDescent="0.25">
      <c r="A15" s="24" t="s">
        <v>495</v>
      </c>
      <c r="B15" s="17" t="s">
        <v>123</v>
      </c>
      <c r="C15" s="14"/>
      <c r="D15" s="14"/>
      <c r="E15" s="14"/>
    </row>
    <row r="16" spans="1:5" ht="15.75" x14ac:dyDescent="0.25">
      <c r="A16" s="24" t="s">
        <v>496</v>
      </c>
      <c r="B16" s="17" t="s">
        <v>123</v>
      </c>
      <c r="C16" s="14"/>
      <c r="D16" s="14"/>
      <c r="E16" s="14"/>
    </row>
    <row r="17" spans="1:5" ht="15.75" x14ac:dyDescent="0.25">
      <c r="A17" s="24" t="s">
        <v>497</v>
      </c>
      <c r="B17" s="17" t="s">
        <v>123</v>
      </c>
      <c r="C17" s="14"/>
      <c r="D17" s="14"/>
      <c r="E17" s="14"/>
    </row>
    <row r="18" spans="1:5" ht="15.75" x14ac:dyDescent="0.25">
      <c r="A18" s="53" t="s">
        <v>122</v>
      </c>
      <c r="B18" s="16" t="s">
        <v>123</v>
      </c>
      <c r="C18" s="14"/>
      <c r="D18" s="14"/>
      <c r="E18" s="14"/>
    </row>
    <row r="19" spans="1:5" ht="15.75" x14ac:dyDescent="0.25">
      <c r="A19" s="24" t="s">
        <v>488</v>
      </c>
      <c r="B19" s="17" t="s">
        <v>125</v>
      </c>
      <c r="C19" s="14"/>
      <c r="D19" s="14"/>
      <c r="E19" s="14"/>
    </row>
    <row r="20" spans="1:5" ht="15.75" x14ac:dyDescent="0.25">
      <c r="A20" s="24" t="s">
        <v>489</v>
      </c>
      <c r="B20" s="17" t="s">
        <v>125</v>
      </c>
      <c r="C20" s="14"/>
      <c r="D20" s="14"/>
      <c r="E20" s="14"/>
    </row>
    <row r="21" spans="1:5" ht="15.75" x14ac:dyDescent="0.25">
      <c r="A21" s="24" t="s">
        <v>490</v>
      </c>
      <c r="B21" s="17" t="s">
        <v>125</v>
      </c>
      <c r="C21" s="14"/>
      <c r="D21" s="14"/>
      <c r="E21" s="14"/>
    </row>
    <row r="22" spans="1:5" ht="15.75" x14ac:dyDescent="0.25">
      <c r="A22" s="24" t="s">
        <v>491</v>
      </c>
      <c r="B22" s="17" t="s">
        <v>125</v>
      </c>
      <c r="C22" s="14"/>
      <c r="D22" s="14"/>
      <c r="E22" s="14"/>
    </row>
    <row r="23" spans="1:5" ht="15.75" x14ac:dyDescent="0.25">
      <c r="A23" s="24" t="s">
        <v>492</v>
      </c>
      <c r="B23" s="17" t="s">
        <v>125</v>
      </c>
      <c r="C23" s="14"/>
      <c r="D23" s="14"/>
      <c r="E23" s="14"/>
    </row>
    <row r="24" spans="1:5" ht="15.75" x14ac:dyDescent="0.25">
      <c r="A24" s="24" t="s">
        <v>493</v>
      </c>
      <c r="B24" s="17" t="s">
        <v>125</v>
      </c>
      <c r="C24" s="14"/>
      <c r="D24" s="14"/>
      <c r="E24" s="14"/>
    </row>
    <row r="25" spans="1:5" ht="15.75" x14ac:dyDescent="0.25">
      <c r="A25" s="24" t="s">
        <v>494</v>
      </c>
      <c r="B25" s="17" t="s">
        <v>125</v>
      </c>
      <c r="C25" s="14">
        <v>141</v>
      </c>
      <c r="D25" s="14">
        <v>141</v>
      </c>
      <c r="E25" s="14">
        <v>141</v>
      </c>
    </row>
    <row r="26" spans="1:5" ht="15.75" x14ac:dyDescent="0.25">
      <c r="A26" s="24" t="s">
        <v>495</v>
      </c>
      <c r="B26" s="17" t="s">
        <v>125</v>
      </c>
      <c r="C26" s="14"/>
      <c r="D26" s="14"/>
      <c r="E26" s="14"/>
    </row>
    <row r="27" spans="1:5" ht="15.75" x14ac:dyDescent="0.25">
      <c r="A27" s="24" t="s">
        <v>496</v>
      </c>
      <c r="B27" s="17" t="s">
        <v>125</v>
      </c>
      <c r="C27" s="14"/>
      <c r="D27" s="14"/>
      <c r="E27" s="14"/>
    </row>
    <row r="28" spans="1:5" ht="15.75" x14ac:dyDescent="0.25">
      <c r="A28" s="24" t="s">
        <v>497</v>
      </c>
      <c r="B28" s="17" t="s">
        <v>125</v>
      </c>
      <c r="C28" s="14"/>
      <c r="D28" s="14"/>
      <c r="E28" s="14"/>
    </row>
    <row r="29" spans="1:5" ht="15.75" x14ac:dyDescent="0.25">
      <c r="A29" s="53" t="s">
        <v>498</v>
      </c>
      <c r="B29" s="16" t="s">
        <v>125</v>
      </c>
      <c r="C29" s="14">
        <f>SUM(C19:C28)</f>
        <v>141</v>
      </c>
      <c r="D29" s="14">
        <f t="shared" ref="D29:E29" si="0">SUM(D19:D28)</f>
        <v>141</v>
      </c>
      <c r="E29" s="14">
        <f t="shared" si="0"/>
        <v>141</v>
      </c>
    </row>
    <row r="30" spans="1:5" ht="15.75" x14ac:dyDescent="0.25">
      <c r="A30" s="24" t="s">
        <v>488</v>
      </c>
      <c r="B30" s="17" t="s">
        <v>127</v>
      </c>
      <c r="C30" s="14"/>
      <c r="D30" s="14"/>
      <c r="E30" s="14"/>
    </row>
    <row r="31" spans="1:5" ht="15.75" x14ac:dyDescent="0.25">
      <c r="A31" s="24" t="s">
        <v>489</v>
      </c>
      <c r="B31" s="17" t="s">
        <v>127</v>
      </c>
      <c r="C31" s="14"/>
      <c r="D31" s="14"/>
      <c r="E31" s="14"/>
    </row>
    <row r="32" spans="1:5" ht="15.75" x14ac:dyDescent="0.25">
      <c r="A32" s="24" t="s">
        <v>490</v>
      </c>
      <c r="B32" s="17" t="s">
        <v>127</v>
      </c>
      <c r="C32" s="14"/>
      <c r="D32" s="14"/>
      <c r="E32" s="14"/>
    </row>
    <row r="33" spans="1:5" ht="15.75" x14ac:dyDescent="0.25">
      <c r="A33" s="24" t="s">
        <v>491</v>
      </c>
      <c r="B33" s="17" t="s">
        <v>127</v>
      </c>
      <c r="C33" s="14"/>
      <c r="D33" s="14"/>
      <c r="E33" s="14"/>
    </row>
    <row r="34" spans="1:5" ht="15.75" x14ac:dyDescent="0.25">
      <c r="A34" s="24" t="s">
        <v>492</v>
      </c>
      <c r="B34" s="17" t="s">
        <v>127</v>
      </c>
      <c r="C34" s="14"/>
      <c r="D34" s="14"/>
      <c r="E34" s="14"/>
    </row>
    <row r="35" spans="1:5" ht="15.75" x14ac:dyDescent="0.25">
      <c r="A35" s="24" t="s">
        <v>493</v>
      </c>
      <c r="B35" s="17" t="s">
        <v>127</v>
      </c>
      <c r="C35" s="14"/>
      <c r="D35" s="14"/>
      <c r="E35" s="14"/>
    </row>
    <row r="36" spans="1:5" ht="15.75" x14ac:dyDescent="0.25">
      <c r="A36" s="24" t="s">
        <v>494</v>
      </c>
      <c r="B36" s="17" t="s">
        <v>127</v>
      </c>
      <c r="C36" s="14"/>
      <c r="D36" s="14"/>
      <c r="E36" s="14"/>
    </row>
    <row r="37" spans="1:5" ht="15.75" x14ac:dyDescent="0.25">
      <c r="A37" s="24" t="s">
        <v>495</v>
      </c>
      <c r="B37" s="17" t="s">
        <v>127</v>
      </c>
      <c r="C37" s="14"/>
      <c r="D37" s="14"/>
      <c r="E37" s="14"/>
    </row>
    <row r="38" spans="1:5" ht="15.75" x14ac:dyDescent="0.25">
      <c r="A38" s="24" t="s">
        <v>496</v>
      </c>
      <c r="B38" s="17" t="s">
        <v>127</v>
      </c>
      <c r="C38" s="14"/>
      <c r="D38" s="14"/>
      <c r="E38" s="14"/>
    </row>
    <row r="39" spans="1:5" ht="15.75" x14ac:dyDescent="0.25">
      <c r="A39" s="24" t="s">
        <v>497</v>
      </c>
      <c r="B39" s="17" t="s">
        <v>127</v>
      </c>
      <c r="C39" s="14"/>
      <c r="D39" s="14"/>
      <c r="E39" s="14"/>
    </row>
    <row r="40" spans="1:5" ht="15.75" x14ac:dyDescent="0.25">
      <c r="A40" s="53" t="s">
        <v>126</v>
      </c>
      <c r="B40" s="16" t="s">
        <v>127</v>
      </c>
      <c r="C40" s="14"/>
      <c r="D40" s="14"/>
      <c r="E40" s="14"/>
    </row>
    <row r="41" spans="1:5" ht="15.75" x14ac:dyDescent="0.25">
      <c r="A41" s="24" t="s">
        <v>499</v>
      </c>
      <c r="B41" s="13" t="s">
        <v>131</v>
      </c>
      <c r="C41" s="14"/>
      <c r="D41" s="14"/>
      <c r="E41" s="14"/>
    </row>
    <row r="42" spans="1:5" ht="15.75" x14ac:dyDescent="0.25">
      <c r="A42" s="24" t="s">
        <v>500</v>
      </c>
      <c r="B42" s="13" t="s">
        <v>131</v>
      </c>
      <c r="C42" s="14"/>
      <c r="D42" s="14"/>
      <c r="E42" s="14"/>
    </row>
    <row r="43" spans="1:5" ht="15.75" x14ac:dyDescent="0.25">
      <c r="A43" s="24" t="s">
        <v>501</v>
      </c>
      <c r="B43" s="13" t="s">
        <v>131</v>
      </c>
      <c r="C43" s="14"/>
      <c r="D43" s="14"/>
      <c r="E43" s="14"/>
    </row>
    <row r="44" spans="1:5" ht="15.75" x14ac:dyDescent="0.25">
      <c r="A44" s="13" t="s">
        <v>502</v>
      </c>
      <c r="B44" s="13" t="s">
        <v>131</v>
      </c>
      <c r="C44" s="14"/>
      <c r="D44" s="14"/>
      <c r="E44" s="14"/>
    </row>
    <row r="45" spans="1:5" ht="15.75" x14ac:dyDescent="0.25">
      <c r="A45" s="13" t="s">
        <v>503</v>
      </c>
      <c r="B45" s="13" t="s">
        <v>131</v>
      </c>
      <c r="C45" s="14"/>
      <c r="D45" s="14"/>
      <c r="E45" s="14"/>
    </row>
    <row r="46" spans="1:5" ht="15.75" x14ac:dyDescent="0.25">
      <c r="A46" s="13" t="s">
        <v>504</v>
      </c>
      <c r="B46" s="13" t="s">
        <v>131</v>
      </c>
      <c r="C46" s="14"/>
      <c r="D46" s="14"/>
      <c r="E46" s="14"/>
    </row>
    <row r="47" spans="1:5" ht="15.75" x14ac:dyDescent="0.25">
      <c r="A47" s="24" t="s">
        <v>505</v>
      </c>
      <c r="B47" s="13" t="s">
        <v>131</v>
      </c>
      <c r="C47" s="14"/>
      <c r="D47" s="14"/>
      <c r="E47" s="14"/>
    </row>
    <row r="48" spans="1:5" ht="15.75" x14ac:dyDescent="0.25">
      <c r="A48" s="24" t="s">
        <v>506</v>
      </c>
      <c r="B48" s="13" t="s">
        <v>131</v>
      </c>
      <c r="C48" s="14"/>
      <c r="D48" s="14"/>
      <c r="E48" s="14"/>
    </row>
    <row r="49" spans="1:5" ht="15.75" x14ac:dyDescent="0.25">
      <c r="A49" s="24" t="s">
        <v>507</v>
      </c>
      <c r="B49" s="13" t="s">
        <v>131</v>
      </c>
      <c r="C49" s="14"/>
      <c r="D49" s="14"/>
      <c r="E49" s="14"/>
    </row>
    <row r="50" spans="1:5" ht="15.75" x14ac:dyDescent="0.25">
      <c r="A50" s="24" t="s">
        <v>508</v>
      </c>
      <c r="B50" s="13" t="s">
        <v>131</v>
      </c>
      <c r="C50" s="14"/>
      <c r="D50" s="14"/>
      <c r="E50" s="14"/>
    </row>
    <row r="51" spans="1:5" ht="15.75" x14ac:dyDescent="0.25">
      <c r="A51" s="53" t="s">
        <v>509</v>
      </c>
      <c r="B51" s="16" t="s">
        <v>131</v>
      </c>
      <c r="C51" s="14"/>
      <c r="D51" s="14"/>
      <c r="E51" s="14"/>
    </row>
    <row r="52" spans="1:5" ht="15.75" x14ac:dyDescent="0.25">
      <c r="A52" s="24" t="s">
        <v>499</v>
      </c>
      <c r="B52" s="66" t="s">
        <v>139</v>
      </c>
      <c r="C52" s="14"/>
      <c r="D52" s="14"/>
      <c r="E52" s="14"/>
    </row>
    <row r="53" spans="1:5" ht="15.75" x14ac:dyDescent="0.25">
      <c r="A53" s="24" t="s">
        <v>500</v>
      </c>
      <c r="B53" s="66" t="s">
        <v>139</v>
      </c>
      <c r="C53" s="14">
        <v>600</v>
      </c>
      <c r="D53" s="14">
        <v>600</v>
      </c>
      <c r="E53" s="14">
        <v>480</v>
      </c>
    </row>
    <row r="54" spans="1:5" ht="15.75" x14ac:dyDescent="0.25">
      <c r="A54" s="24" t="s">
        <v>501</v>
      </c>
      <c r="B54" s="66" t="s">
        <v>139</v>
      </c>
      <c r="C54" s="14"/>
      <c r="D54" s="14"/>
      <c r="E54" s="14"/>
    </row>
    <row r="55" spans="1:5" ht="15.75" x14ac:dyDescent="0.25">
      <c r="A55" s="13" t="s">
        <v>502</v>
      </c>
      <c r="B55" s="66" t="s">
        <v>139</v>
      </c>
      <c r="C55" s="14"/>
      <c r="D55" s="14"/>
      <c r="E55" s="14"/>
    </row>
    <row r="56" spans="1:5" ht="15.75" x14ac:dyDescent="0.25">
      <c r="A56" s="13" t="s">
        <v>503</v>
      </c>
      <c r="B56" s="66" t="s">
        <v>139</v>
      </c>
      <c r="C56" s="14"/>
      <c r="D56" s="14"/>
      <c r="E56" s="14"/>
    </row>
    <row r="57" spans="1:5" ht="15.75" x14ac:dyDescent="0.25">
      <c r="A57" s="13" t="s">
        <v>504</v>
      </c>
      <c r="B57" s="66" t="s">
        <v>139</v>
      </c>
      <c r="C57" s="14"/>
      <c r="D57" s="14"/>
      <c r="E57" s="14"/>
    </row>
    <row r="58" spans="1:5" ht="15.75" x14ac:dyDescent="0.25">
      <c r="A58" s="24" t="s">
        <v>505</v>
      </c>
      <c r="B58" s="66" t="s">
        <v>139</v>
      </c>
      <c r="C58" s="14">
        <v>1780</v>
      </c>
      <c r="D58" s="14">
        <v>2906</v>
      </c>
      <c r="E58" s="14">
        <v>2906</v>
      </c>
    </row>
    <row r="59" spans="1:5" ht="15.75" x14ac:dyDescent="0.25">
      <c r="A59" s="24" t="s">
        <v>510</v>
      </c>
      <c r="B59" s="66" t="s">
        <v>139</v>
      </c>
      <c r="C59" s="14"/>
      <c r="D59" s="14"/>
      <c r="E59" s="14"/>
    </row>
    <row r="60" spans="1:5" ht="15.75" x14ac:dyDescent="0.25">
      <c r="A60" s="24" t="s">
        <v>507</v>
      </c>
      <c r="B60" s="66" t="s">
        <v>139</v>
      </c>
      <c r="C60" s="14"/>
      <c r="D60" s="14"/>
      <c r="E60" s="14"/>
    </row>
    <row r="61" spans="1:5" ht="15.75" x14ac:dyDescent="0.25">
      <c r="A61" s="24" t="s">
        <v>508</v>
      </c>
      <c r="B61" s="66" t="s">
        <v>139</v>
      </c>
      <c r="C61" s="14"/>
      <c r="D61" s="14"/>
      <c r="E61" s="14"/>
    </row>
    <row r="62" spans="1:5" ht="15.75" x14ac:dyDescent="0.25">
      <c r="A62" s="25" t="s">
        <v>511</v>
      </c>
      <c r="B62" s="66" t="s">
        <v>139</v>
      </c>
      <c r="C62" s="14">
        <f>SUM(C52:C61)</f>
        <v>2380</v>
      </c>
      <c r="D62" s="14">
        <f t="shared" ref="D62:E62" si="1">SUM(D52:D61)</f>
        <v>3506</v>
      </c>
      <c r="E62" s="14">
        <f t="shared" si="1"/>
        <v>3386</v>
      </c>
    </row>
    <row r="63" spans="1:5" ht="15.75" x14ac:dyDescent="0.25">
      <c r="A63" s="24" t="s">
        <v>488</v>
      </c>
      <c r="B63" s="17" t="s">
        <v>173</v>
      </c>
      <c r="C63" s="14"/>
      <c r="D63" s="14"/>
      <c r="E63" s="14"/>
    </row>
    <row r="64" spans="1:5" ht="15.75" x14ac:dyDescent="0.25">
      <c r="A64" s="24" t="s">
        <v>489</v>
      </c>
      <c r="B64" s="17" t="s">
        <v>173</v>
      </c>
      <c r="C64" s="14"/>
      <c r="D64" s="14"/>
      <c r="E64" s="14"/>
    </row>
    <row r="65" spans="1:5" ht="15.75" x14ac:dyDescent="0.25">
      <c r="A65" s="24" t="s">
        <v>490</v>
      </c>
      <c r="B65" s="17" t="s">
        <v>173</v>
      </c>
      <c r="C65" s="14"/>
      <c r="D65" s="14"/>
      <c r="E65" s="14"/>
    </row>
    <row r="66" spans="1:5" ht="15.75" x14ac:dyDescent="0.25">
      <c r="A66" s="24" t="s">
        <v>491</v>
      </c>
      <c r="B66" s="17" t="s">
        <v>173</v>
      </c>
      <c r="C66" s="14"/>
      <c r="D66" s="14"/>
      <c r="E66" s="14"/>
    </row>
    <row r="67" spans="1:5" ht="15.75" x14ac:dyDescent="0.25">
      <c r="A67" s="24" t="s">
        <v>492</v>
      </c>
      <c r="B67" s="17" t="s">
        <v>173</v>
      </c>
      <c r="C67" s="14"/>
      <c r="D67" s="14"/>
      <c r="E67" s="14"/>
    </row>
    <row r="68" spans="1:5" ht="15.75" x14ac:dyDescent="0.25">
      <c r="A68" s="24" t="s">
        <v>493</v>
      </c>
      <c r="B68" s="17" t="s">
        <v>173</v>
      </c>
      <c r="C68" s="14"/>
      <c r="D68" s="14"/>
      <c r="E68" s="14"/>
    </row>
    <row r="69" spans="1:5" ht="15.75" x14ac:dyDescent="0.25">
      <c r="A69" s="24" t="s">
        <v>494</v>
      </c>
      <c r="B69" s="17" t="s">
        <v>173</v>
      </c>
      <c r="C69" s="14"/>
      <c r="D69" s="14"/>
      <c r="E69" s="14"/>
    </row>
    <row r="70" spans="1:5" ht="15.75" x14ac:dyDescent="0.25">
      <c r="A70" s="24" t="s">
        <v>495</v>
      </c>
      <c r="B70" s="17" t="s">
        <v>173</v>
      </c>
      <c r="C70" s="14"/>
      <c r="D70" s="14"/>
      <c r="E70" s="14"/>
    </row>
    <row r="71" spans="1:5" ht="15.75" x14ac:dyDescent="0.25">
      <c r="A71" s="24" t="s">
        <v>496</v>
      </c>
      <c r="B71" s="17" t="s">
        <v>173</v>
      </c>
      <c r="C71" s="14"/>
      <c r="D71" s="14"/>
      <c r="E71" s="14"/>
    </row>
    <row r="72" spans="1:5" ht="15.75" x14ac:dyDescent="0.25">
      <c r="A72" s="24" t="s">
        <v>497</v>
      </c>
      <c r="B72" s="17" t="s">
        <v>173</v>
      </c>
      <c r="C72" s="14"/>
      <c r="D72" s="14"/>
      <c r="E72" s="14"/>
    </row>
    <row r="73" spans="1:5" ht="31.5" x14ac:dyDescent="0.25">
      <c r="A73" s="53" t="s">
        <v>512</v>
      </c>
      <c r="B73" s="16" t="s">
        <v>173</v>
      </c>
      <c r="C73" s="14"/>
      <c r="D73" s="14"/>
      <c r="E73" s="14"/>
    </row>
    <row r="74" spans="1:5" ht="15.75" x14ac:dyDescent="0.25">
      <c r="A74" s="24" t="s">
        <v>488</v>
      </c>
      <c r="B74" s="17" t="s">
        <v>175</v>
      </c>
      <c r="C74" s="14"/>
      <c r="D74" s="14"/>
      <c r="E74" s="14"/>
    </row>
    <row r="75" spans="1:5" ht="15.75" x14ac:dyDescent="0.25">
      <c r="A75" s="24" t="s">
        <v>489</v>
      </c>
      <c r="B75" s="17" t="s">
        <v>175</v>
      </c>
      <c r="C75" s="14"/>
      <c r="D75" s="14"/>
      <c r="E75" s="14"/>
    </row>
    <row r="76" spans="1:5" ht="15.75" x14ac:dyDescent="0.25">
      <c r="A76" s="24" t="s">
        <v>490</v>
      </c>
      <c r="B76" s="17" t="s">
        <v>175</v>
      </c>
      <c r="C76" s="14"/>
      <c r="D76" s="14"/>
      <c r="E76" s="14"/>
    </row>
    <row r="77" spans="1:5" ht="15.75" x14ac:dyDescent="0.25">
      <c r="A77" s="24" t="s">
        <v>491</v>
      </c>
      <c r="B77" s="17" t="s">
        <v>175</v>
      </c>
      <c r="C77" s="14"/>
      <c r="D77" s="14"/>
      <c r="E77" s="14"/>
    </row>
    <row r="78" spans="1:5" ht="15.75" x14ac:dyDescent="0.25">
      <c r="A78" s="24" t="s">
        <v>492</v>
      </c>
      <c r="B78" s="17" t="s">
        <v>175</v>
      </c>
      <c r="C78" s="14"/>
      <c r="D78" s="14"/>
      <c r="E78" s="14"/>
    </row>
    <row r="79" spans="1:5" ht="15.75" x14ac:dyDescent="0.25">
      <c r="A79" s="24" t="s">
        <v>493</v>
      </c>
      <c r="B79" s="17" t="s">
        <v>175</v>
      </c>
      <c r="C79" s="14"/>
      <c r="D79" s="14"/>
      <c r="E79" s="14"/>
    </row>
    <row r="80" spans="1:5" ht="15.75" x14ac:dyDescent="0.25">
      <c r="A80" s="24" t="s">
        <v>494</v>
      </c>
      <c r="B80" s="17" t="s">
        <v>175</v>
      </c>
      <c r="C80" s="14"/>
      <c r="D80" s="14"/>
      <c r="E80" s="14"/>
    </row>
    <row r="81" spans="1:5" ht="15.75" x14ac:dyDescent="0.25">
      <c r="A81" s="24" t="s">
        <v>495</v>
      </c>
      <c r="B81" s="17" t="s">
        <v>175</v>
      </c>
      <c r="C81" s="14"/>
      <c r="D81" s="14"/>
      <c r="E81" s="14"/>
    </row>
    <row r="82" spans="1:5" ht="15.75" x14ac:dyDescent="0.25">
      <c r="A82" s="24" t="s">
        <v>496</v>
      </c>
      <c r="B82" s="17" t="s">
        <v>175</v>
      </c>
      <c r="C82" s="14"/>
      <c r="D82" s="14"/>
      <c r="E82" s="14"/>
    </row>
    <row r="83" spans="1:5" ht="15.75" x14ac:dyDescent="0.25">
      <c r="A83" s="24" t="s">
        <v>497</v>
      </c>
      <c r="B83" s="17" t="s">
        <v>175</v>
      </c>
      <c r="C83" s="14"/>
      <c r="D83" s="14"/>
      <c r="E83" s="14"/>
    </row>
    <row r="84" spans="1:5" ht="31.5" x14ac:dyDescent="0.25">
      <c r="A84" s="53" t="s">
        <v>513</v>
      </c>
      <c r="B84" s="16" t="s">
        <v>175</v>
      </c>
      <c r="C84" s="14"/>
      <c r="D84" s="14"/>
      <c r="E84" s="14"/>
    </row>
    <row r="85" spans="1:5" ht="15.75" x14ac:dyDescent="0.25">
      <c r="A85" s="24" t="s">
        <v>488</v>
      </c>
      <c r="B85" s="17" t="s">
        <v>177</v>
      </c>
      <c r="C85" s="14"/>
      <c r="D85" s="14"/>
      <c r="E85" s="14"/>
    </row>
    <row r="86" spans="1:5" ht="15.75" x14ac:dyDescent="0.25">
      <c r="A86" s="24" t="s">
        <v>489</v>
      </c>
      <c r="B86" s="17" t="s">
        <v>177</v>
      </c>
      <c r="C86" s="14"/>
      <c r="D86" s="14"/>
      <c r="E86" s="14"/>
    </row>
    <row r="87" spans="1:5" ht="15.75" x14ac:dyDescent="0.25">
      <c r="A87" s="24" t="s">
        <v>490</v>
      </c>
      <c r="B87" s="17" t="s">
        <v>177</v>
      </c>
      <c r="C87" s="14"/>
      <c r="D87" s="14"/>
      <c r="E87" s="14"/>
    </row>
    <row r="88" spans="1:5" ht="15.75" x14ac:dyDescent="0.25">
      <c r="A88" s="24" t="s">
        <v>491</v>
      </c>
      <c r="B88" s="17" t="s">
        <v>177</v>
      </c>
      <c r="C88" s="14"/>
      <c r="D88" s="14"/>
      <c r="E88" s="14"/>
    </row>
    <row r="89" spans="1:5" ht="15.75" x14ac:dyDescent="0.25">
      <c r="A89" s="24" t="s">
        <v>492</v>
      </c>
      <c r="B89" s="17" t="s">
        <v>177</v>
      </c>
      <c r="C89" s="14"/>
      <c r="D89" s="14"/>
      <c r="E89" s="14"/>
    </row>
    <row r="90" spans="1:5" ht="15.75" x14ac:dyDescent="0.25">
      <c r="A90" s="24" t="s">
        <v>493</v>
      </c>
      <c r="B90" s="17" t="s">
        <v>177</v>
      </c>
      <c r="C90" s="14"/>
      <c r="D90" s="14"/>
      <c r="E90" s="14"/>
    </row>
    <row r="91" spans="1:5" ht="15.75" x14ac:dyDescent="0.25">
      <c r="A91" s="24" t="s">
        <v>494</v>
      </c>
      <c r="B91" s="17" t="s">
        <v>177</v>
      </c>
      <c r="C91" s="14"/>
      <c r="D91" s="14"/>
      <c r="E91" s="14"/>
    </row>
    <row r="92" spans="1:5" ht="15.75" x14ac:dyDescent="0.25">
      <c r="A92" s="24" t="s">
        <v>495</v>
      </c>
      <c r="B92" s="17" t="s">
        <v>177</v>
      </c>
      <c r="C92" s="14"/>
      <c r="D92" s="14"/>
      <c r="E92" s="14"/>
    </row>
    <row r="93" spans="1:5" ht="15.75" x14ac:dyDescent="0.25">
      <c r="A93" s="24" t="s">
        <v>496</v>
      </c>
      <c r="B93" s="17" t="s">
        <v>177</v>
      </c>
      <c r="C93" s="14"/>
      <c r="D93" s="14"/>
      <c r="E93" s="14"/>
    </row>
    <row r="94" spans="1:5" ht="15.75" x14ac:dyDescent="0.25">
      <c r="A94" s="24" t="s">
        <v>497</v>
      </c>
      <c r="B94" s="17" t="s">
        <v>177</v>
      </c>
      <c r="C94" s="14"/>
      <c r="D94" s="14"/>
      <c r="E94" s="14"/>
    </row>
    <row r="95" spans="1:5" ht="15.75" x14ac:dyDescent="0.25">
      <c r="A95" s="53" t="s">
        <v>514</v>
      </c>
      <c r="B95" s="16" t="s">
        <v>177</v>
      </c>
      <c r="C95" s="14"/>
      <c r="D95" s="14"/>
      <c r="E95" s="14"/>
    </row>
    <row r="96" spans="1:5" ht="15.75" x14ac:dyDescent="0.25">
      <c r="A96" s="24" t="s">
        <v>499</v>
      </c>
      <c r="B96" s="13" t="s">
        <v>181</v>
      </c>
      <c r="C96" s="14"/>
      <c r="D96" s="14"/>
      <c r="E96" s="14"/>
    </row>
    <row r="97" spans="1:5" ht="15.75" x14ac:dyDescent="0.25">
      <c r="A97" s="24" t="s">
        <v>500</v>
      </c>
      <c r="B97" s="17" t="s">
        <v>181</v>
      </c>
      <c r="C97" s="14"/>
      <c r="D97" s="14"/>
      <c r="E97" s="14"/>
    </row>
    <row r="98" spans="1:5" ht="15.75" x14ac:dyDescent="0.25">
      <c r="A98" s="24" t="s">
        <v>501</v>
      </c>
      <c r="B98" s="13" t="s">
        <v>181</v>
      </c>
      <c r="C98" s="14"/>
      <c r="D98" s="14"/>
      <c r="E98" s="14"/>
    </row>
    <row r="99" spans="1:5" ht="15.75" x14ac:dyDescent="0.25">
      <c r="A99" s="13" t="s">
        <v>502</v>
      </c>
      <c r="B99" s="17" t="s">
        <v>181</v>
      </c>
      <c r="C99" s="14"/>
      <c r="D99" s="14"/>
      <c r="E99" s="14"/>
    </row>
    <row r="100" spans="1:5" ht="15.75" x14ac:dyDescent="0.25">
      <c r="A100" s="13" t="s">
        <v>503</v>
      </c>
      <c r="B100" s="13" t="s">
        <v>181</v>
      </c>
      <c r="C100" s="14"/>
      <c r="D100" s="14"/>
      <c r="E100" s="14"/>
    </row>
    <row r="101" spans="1:5" ht="15.75" x14ac:dyDescent="0.25">
      <c r="A101" s="13" t="s">
        <v>504</v>
      </c>
      <c r="B101" s="17" t="s">
        <v>181</v>
      </c>
      <c r="C101" s="14"/>
      <c r="D101" s="14"/>
      <c r="E101" s="14"/>
    </row>
    <row r="102" spans="1:5" ht="15.75" x14ac:dyDescent="0.25">
      <c r="A102" s="24" t="s">
        <v>505</v>
      </c>
      <c r="B102" s="13" t="s">
        <v>181</v>
      </c>
      <c r="C102" s="14"/>
      <c r="D102" s="14"/>
      <c r="E102" s="14"/>
    </row>
    <row r="103" spans="1:5" ht="15.75" x14ac:dyDescent="0.25">
      <c r="A103" s="24" t="s">
        <v>510</v>
      </c>
      <c r="B103" s="17" t="s">
        <v>181</v>
      </c>
      <c r="C103" s="14"/>
      <c r="D103" s="14"/>
      <c r="E103" s="14"/>
    </row>
    <row r="104" spans="1:5" ht="15.75" x14ac:dyDescent="0.25">
      <c r="A104" s="24" t="s">
        <v>507</v>
      </c>
      <c r="B104" s="13" t="s">
        <v>181</v>
      </c>
      <c r="C104" s="14"/>
      <c r="D104" s="14"/>
      <c r="E104" s="14"/>
    </row>
    <row r="105" spans="1:5" ht="15.75" x14ac:dyDescent="0.25">
      <c r="A105" s="24" t="s">
        <v>508</v>
      </c>
      <c r="B105" s="17" t="s">
        <v>181</v>
      </c>
      <c r="C105" s="14"/>
      <c r="D105" s="14"/>
      <c r="E105" s="14"/>
    </row>
    <row r="106" spans="1:5" ht="31.5" x14ac:dyDescent="0.25">
      <c r="A106" s="53" t="s">
        <v>515</v>
      </c>
      <c r="B106" s="16" t="s">
        <v>181</v>
      </c>
      <c r="C106" s="14"/>
      <c r="D106" s="14"/>
      <c r="E106" s="14"/>
    </row>
    <row r="107" spans="1:5" ht="15.75" x14ac:dyDescent="0.25">
      <c r="A107" s="24" t="s">
        <v>499</v>
      </c>
      <c r="B107" s="13" t="s">
        <v>185</v>
      </c>
      <c r="C107" s="14"/>
      <c r="D107" s="14"/>
      <c r="E107" s="14"/>
    </row>
    <row r="108" spans="1:5" ht="15.75" x14ac:dyDescent="0.25">
      <c r="A108" s="24" t="s">
        <v>500</v>
      </c>
      <c r="B108" s="13" t="s">
        <v>185</v>
      </c>
      <c r="C108" s="14"/>
      <c r="D108" s="14"/>
      <c r="E108" s="14"/>
    </row>
    <row r="109" spans="1:5" ht="15.75" x14ac:dyDescent="0.25">
      <c r="A109" s="24" t="s">
        <v>501</v>
      </c>
      <c r="B109" s="13" t="s">
        <v>185</v>
      </c>
      <c r="C109" s="14"/>
      <c r="D109" s="14"/>
      <c r="E109" s="14"/>
    </row>
    <row r="110" spans="1:5" ht="15.75" x14ac:dyDescent="0.25">
      <c r="A110" s="13" t="s">
        <v>502</v>
      </c>
      <c r="B110" s="13" t="s">
        <v>185</v>
      </c>
      <c r="C110" s="14"/>
      <c r="D110" s="14"/>
      <c r="E110" s="14"/>
    </row>
    <row r="111" spans="1:5" ht="15.75" x14ac:dyDescent="0.25">
      <c r="A111" s="13" t="s">
        <v>503</v>
      </c>
      <c r="B111" s="13" t="s">
        <v>185</v>
      </c>
      <c r="C111" s="14"/>
      <c r="D111" s="14"/>
      <c r="E111" s="14"/>
    </row>
    <row r="112" spans="1:5" ht="15.75" x14ac:dyDescent="0.25">
      <c r="A112" s="13" t="s">
        <v>504</v>
      </c>
      <c r="B112" s="13" t="s">
        <v>185</v>
      </c>
      <c r="C112" s="14"/>
      <c r="D112" s="14"/>
      <c r="E112" s="14"/>
    </row>
    <row r="113" spans="1:5" ht="15.75" x14ac:dyDescent="0.25">
      <c r="A113" s="24" t="s">
        <v>505</v>
      </c>
      <c r="B113" s="13" t="s">
        <v>185</v>
      </c>
      <c r="C113" s="14"/>
      <c r="D113" s="14"/>
      <c r="E113" s="14"/>
    </row>
    <row r="114" spans="1:5" ht="15.75" x14ac:dyDescent="0.25">
      <c r="A114" s="24" t="s">
        <v>510</v>
      </c>
      <c r="B114" s="13" t="s">
        <v>185</v>
      </c>
      <c r="C114" s="14"/>
      <c r="D114" s="14"/>
      <c r="E114" s="14"/>
    </row>
    <row r="115" spans="1:5" ht="15.75" x14ac:dyDescent="0.25">
      <c r="A115" s="24" t="s">
        <v>507</v>
      </c>
      <c r="B115" s="13" t="s">
        <v>185</v>
      </c>
      <c r="C115" s="14"/>
      <c r="D115" s="14"/>
      <c r="E115" s="14"/>
    </row>
    <row r="116" spans="1:5" ht="15.75" x14ac:dyDescent="0.25">
      <c r="A116" s="24" t="s">
        <v>508</v>
      </c>
      <c r="B116" s="13" t="s">
        <v>185</v>
      </c>
      <c r="C116" s="14"/>
      <c r="D116" s="14"/>
      <c r="E116" s="14"/>
    </row>
    <row r="117" spans="1:5" ht="15.75" x14ac:dyDescent="0.25">
      <c r="A117" s="25" t="s">
        <v>184</v>
      </c>
      <c r="B117" s="16" t="s">
        <v>185</v>
      </c>
      <c r="C117" s="14"/>
      <c r="D117" s="14"/>
      <c r="E117" s="14"/>
    </row>
  </sheetData>
  <mergeCells count="4">
    <mergeCell ref="A3:C3"/>
    <mergeCell ref="A4:C4"/>
    <mergeCell ref="A2:E2"/>
    <mergeCell ref="A1:E1"/>
  </mergeCells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view="pageBreakPreview" zoomScale="60" zoomScaleNormal="100" workbookViewId="0">
      <selection activeCell="A3" sqref="A3:C3"/>
    </sheetView>
  </sheetViews>
  <sheetFormatPr defaultRowHeight="15" x14ac:dyDescent="0.25"/>
  <cols>
    <col min="1" max="1" width="82.5703125" customWidth="1"/>
    <col min="3" max="3" width="11" customWidth="1"/>
  </cols>
  <sheetData>
    <row r="1" spans="1:5" ht="15.75" x14ac:dyDescent="0.25">
      <c r="A1" s="77" t="s">
        <v>593</v>
      </c>
      <c r="B1" s="77"/>
      <c r="C1" s="77"/>
      <c r="D1" s="78"/>
      <c r="E1" s="78"/>
    </row>
    <row r="2" spans="1:5" ht="15.75" x14ac:dyDescent="0.25">
      <c r="A2" s="77"/>
      <c r="B2" s="77"/>
      <c r="C2" s="77"/>
      <c r="D2" s="78"/>
      <c r="E2" s="78"/>
    </row>
    <row r="3" spans="1:5" ht="27" customHeight="1" x14ac:dyDescent="0.25">
      <c r="A3" s="79" t="s">
        <v>598</v>
      </c>
      <c r="B3" s="80"/>
      <c r="C3" s="80"/>
    </row>
    <row r="4" spans="1:5" ht="25.5" customHeight="1" x14ac:dyDescent="0.25">
      <c r="A4" s="82" t="s">
        <v>516</v>
      </c>
      <c r="B4" s="80"/>
      <c r="C4" s="80"/>
    </row>
    <row r="5" spans="1:5" ht="15.75" customHeight="1" x14ac:dyDescent="0.25">
      <c r="A5" s="8"/>
      <c r="B5" s="7"/>
      <c r="C5" s="7"/>
    </row>
    <row r="6" spans="1:5" ht="21" customHeight="1" x14ac:dyDescent="0.25">
      <c r="A6" s="20" t="s">
        <v>1</v>
      </c>
      <c r="B6" s="9"/>
      <c r="C6" s="9"/>
    </row>
    <row r="7" spans="1:5" ht="31.5" x14ac:dyDescent="0.25">
      <c r="A7" s="10" t="s">
        <v>446</v>
      </c>
      <c r="B7" s="11" t="s">
        <v>3</v>
      </c>
      <c r="C7" s="12" t="s">
        <v>579</v>
      </c>
      <c r="D7" s="69" t="s">
        <v>580</v>
      </c>
      <c r="E7" s="69" t="s">
        <v>581</v>
      </c>
    </row>
    <row r="8" spans="1:5" ht="15.75" x14ac:dyDescent="0.25">
      <c r="A8" s="24" t="s">
        <v>517</v>
      </c>
      <c r="B8" s="17" t="s">
        <v>260</v>
      </c>
      <c r="C8" s="14"/>
      <c r="D8" s="14"/>
      <c r="E8" s="14"/>
    </row>
    <row r="9" spans="1:5" ht="15.75" x14ac:dyDescent="0.25">
      <c r="A9" s="24" t="s">
        <v>518</v>
      </c>
      <c r="B9" s="17" t="s">
        <v>260</v>
      </c>
      <c r="C9" s="14"/>
      <c r="D9" s="14"/>
      <c r="E9" s="14"/>
    </row>
    <row r="10" spans="1:5" ht="15.75" x14ac:dyDescent="0.25">
      <c r="A10" s="24" t="s">
        <v>519</v>
      </c>
      <c r="B10" s="17" t="s">
        <v>260</v>
      </c>
      <c r="C10" s="14"/>
      <c r="D10" s="14"/>
      <c r="E10" s="14"/>
    </row>
    <row r="11" spans="1:5" ht="15.75" x14ac:dyDescent="0.25">
      <c r="A11" s="24" t="s">
        <v>520</v>
      </c>
      <c r="B11" s="17" t="s">
        <v>260</v>
      </c>
      <c r="C11" s="14"/>
      <c r="D11" s="14"/>
      <c r="E11" s="14"/>
    </row>
    <row r="12" spans="1:5" ht="15.75" x14ac:dyDescent="0.25">
      <c r="A12" s="24" t="s">
        <v>521</v>
      </c>
      <c r="B12" s="17" t="s">
        <v>260</v>
      </c>
      <c r="C12" s="14"/>
      <c r="D12" s="14"/>
      <c r="E12" s="14"/>
    </row>
    <row r="13" spans="1:5" ht="15.75" x14ac:dyDescent="0.25">
      <c r="A13" s="24" t="s">
        <v>522</v>
      </c>
      <c r="B13" s="17" t="s">
        <v>260</v>
      </c>
      <c r="C13" s="14"/>
      <c r="D13" s="14"/>
      <c r="E13" s="14"/>
    </row>
    <row r="14" spans="1:5" ht="15.75" x14ac:dyDescent="0.25">
      <c r="A14" s="24" t="s">
        <v>523</v>
      </c>
      <c r="B14" s="17" t="s">
        <v>260</v>
      </c>
      <c r="C14" s="14"/>
      <c r="D14" s="14"/>
      <c r="E14" s="14"/>
    </row>
    <row r="15" spans="1:5" ht="15.75" x14ac:dyDescent="0.25">
      <c r="A15" s="24" t="s">
        <v>524</v>
      </c>
      <c r="B15" s="17" t="s">
        <v>260</v>
      </c>
      <c r="C15" s="14"/>
      <c r="D15" s="14"/>
      <c r="E15" s="14"/>
    </row>
    <row r="16" spans="1:5" ht="15.75" x14ac:dyDescent="0.25">
      <c r="A16" s="24" t="s">
        <v>525</v>
      </c>
      <c r="B16" s="17" t="s">
        <v>260</v>
      </c>
      <c r="C16" s="14"/>
      <c r="D16" s="14"/>
      <c r="E16" s="14"/>
    </row>
    <row r="17" spans="1:5" ht="15.75" x14ac:dyDescent="0.25">
      <c r="A17" s="24" t="s">
        <v>526</v>
      </c>
      <c r="B17" s="17" t="s">
        <v>260</v>
      </c>
      <c r="C17" s="14"/>
      <c r="D17" s="14"/>
      <c r="E17" s="14"/>
    </row>
    <row r="18" spans="1:5" ht="31.5" x14ac:dyDescent="0.25">
      <c r="A18" s="15" t="s">
        <v>259</v>
      </c>
      <c r="B18" s="16" t="s">
        <v>260</v>
      </c>
      <c r="C18" s="14"/>
      <c r="D18" s="14"/>
      <c r="E18" s="14"/>
    </row>
    <row r="19" spans="1:5" ht="15.75" x14ac:dyDescent="0.25">
      <c r="A19" s="24" t="s">
        <v>517</v>
      </c>
      <c r="B19" s="17" t="s">
        <v>262</v>
      </c>
      <c r="C19" s="14"/>
      <c r="D19" s="14"/>
      <c r="E19" s="14"/>
    </row>
    <row r="20" spans="1:5" ht="15.75" x14ac:dyDescent="0.25">
      <c r="A20" s="24" t="s">
        <v>518</v>
      </c>
      <c r="B20" s="17" t="s">
        <v>262</v>
      </c>
      <c r="C20" s="14"/>
      <c r="D20" s="14"/>
      <c r="E20" s="14"/>
    </row>
    <row r="21" spans="1:5" ht="15.75" x14ac:dyDescent="0.25">
      <c r="A21" s="24" t="s">
        <v>519</v>
      </c>
      <c r="B21" s="17" t="s">
        <v>262</v>
      </c>
      <c r="C21" s="14"/>
      <c r="D21" s="14"/>
      <c r="E21" s="14"/>
    </row>
    <row r="22" spans="1:5" ht="15.75" x14ac:dyDescent="0.25">
      <c r="A22" s="24" t="s">
        <v>520</v>
      </c>
      <c r="B22" s="17" t="s">
        <v>262</v>
      </c>
      <c r="C22" s="14"/>
      <c r="D22" s="14"/>
      <c r="E22" s="14"/>
    </row>
    <row r="23" spans="1:5" ht="15.75" x14ac:dyDescent="0.25">
      <c r="A23" s="24" t="s">
        <v>521</v>
      </c>
      <c r="B23" s="17" t="s">
        <v>262</v>
      </c>
      <c r="C23" s="14"/>
      <c r="D23" s="14"/>
      <c r="E23" s="14"/>
    </row>
    <row r="24" spans="1:5" ht="15.75" x14ac:dyDescent="0.25">
      <c r="A24" s="24" t="s">
        <v>522</v>
      </c>
      <c r="B24" s="17" t="s">
        <v>262</v>
      </c>
      <c r="C24" s="14"/>
      <c r="D24" s="14"/>
      <c r="E24" s="14"/>
    </row>
    <row r="25" spans="1:5" ht="15.75" x14ac:dyDescent="0.25">
      <c r="A25" s="24" t="s">
        <v>523</v>
      </c>
      <c r="B25" s="17" t="s">
        <v>262</v>
      </c>
      <c r="C25" s="14"/>
      <c r="D25" s="14"/>
      <c r="E25" s="14"/>
    </row>
    <row r="26" spans="1:5" ht="15.75" x14ac:dyDescent="0.25">
      <c r="A26" s="24" t="s">
        <v>524</v>
      </c>
      <c r="B26" s="17" t="s">
        <v>262</v>
      </c>
      <c r="C26" s="14"/>
      <c r="D26" s="14"/>
      <c r="E26" s="14"/>
    </row>
    <row r="27" spans="1:5" ht="15.75" x14ac:dyDescent="0.25">
      <c r="A27" s="24" t="s">
        <v>525</v>
      </c>
      <c r="B27" s="17" t="s">
        <v>262</v>
      </c>
      <c r="C27" s="14"/>
      <c r="D27" s="14"/>
      <c r="E27" s="14"/>
    </row>
    <row r="28" spans="1:5" ht="15.75" x14ac:dyDescent="0.25">
      <c r="A28" s="24" t="s">
        <v>526</v>
      </c>
      <c r="B28" s="17" t="s">
        <v>262</v>
      </c>
      <c r="C28" s="14"/>
      <c r="D28" s="14"/>
      <c r="E28" s="14"/>
    </row>
    <row r="29" spans="1:5" ht="31.5" x14ac:dyDescent="0.25">
      <c r="A29" s="15" t="s">
        <v>527</v>
      </c>
      <c r="B29" s="16" t="s">
        <v>262</v>
      </c>
      <c r="C29" s="14"/>
      <c r="D29" s="14"/>
      <c r="E29" s="14"/>
    </row>
    <row r="30" spans="1:5" ht="15.75" x14ac:dyDescent="0.25">
      <c r="A30" s="24" t="s">
        <v>517</v>
      </c>
      <c r="B30" s="17" t="s">
        <v>264</v>
      </c>
      <c r="C30" s="14"/>
      <c r="D30" s="14">
        <v>365</v>
      </c>
      <c r="E30" s="14">
        <v>365</v>
      </c>
    </row>
    <row r="31" spans="1:5" ht="15.75" x14ac:dyDescent="0.25">
      <c r="A31" s="24" t="s">
        <v>518</v>
      </c>
      <c r="B31" s="17" t="s">
        <v>264</v>
      </c>
      <c r="C31" s="14"/>
      <c r="D31" s="14"/>
      <c r="E31" s="14"/>
    </row>
    <row r="32" spans="1:5" ht="15.75" x14ac:dyDescent="0.25">
      <c r="A32" s="24" t="s">
        <v>519</v>
      </c>
      <c r="B32" s="17" t="s">
        <v>264</v>
      </c>
      <c r="C32" s="14"/>
      <c r="D32" s="14"/>
      <c r="E32" s="14"/>
    </row>
    <row r="33" spans="1:5" ht="15.75" x14ac:dyDescent="0.25">
      <c r="A33" s="24" t="s">
        <v>520</v>
      </c>
      <c r="B33" s="17" t="s">
        <v>264</v>
      </c>
      <c r="C33" s="14"/>
      <c r="D33" s="14"/>
      <c r="E33" s="14"/>
    </row>
    <row r="34" spans="1:5" ht="15.75" x14ac:dyDescent="0.25">
      <c r="A34" s="24" t="s">
        <v>521</v>
      </c>
      <c r="B34" s="17" t="s">
        <v>264</v>
      </c>
      <c r="C34" s="14">
        <v>3088</v>
      </c>
      <c r="D34" s="14">
        <v>2991</v>
      </c>
      <c r="E34" s="14">
        <v>2991</v>
      </c>
    </row>
    <row r="35" spans="1:5" ht="15.75" x14ac:dyDescent="0.25">
      <c r="A35" s="24" t="s">
        <v>522</v>
      </c>
      <c r="B35" s="17" t="s">
        <v>264</v>
      </c>
      <c r="C35" s="14">
        <v>22670</v>
      </c>
      <c r="D35" s="14">
        <v>36322</v>
      </c>
      <c r="E35" s="14">
        <v>35091</v>
      </c>
    </row>
    <row r="36" spans="1:5" ht="15.75" x14ac:dyDescent="0.25">
      <c r="A36" s="24" t="s">
        <v>523</v>
      </c>
      <c r="B36" s="17" t="s">
        <v>264</v>
      </c>
      <c r="C36" s="14"/>
      <c r="D36" s="14"/>
      <c r="E36" s="14"/>
    </row>
    <row r="37" spans="1:5" ht="15.75" x14ac:dyDescent="0.25">
      <c r="A37" s="24" t="s">
        <v>524</v>
      </c>
      <c r="B37" s="17" t="s">
        <v>264</v>
      </c>
      <c r="C37" s="14"/>
      <c r="D37" s="14"/>
      <c r="E37" s="14"/>
    </row>
    <row r="38" spans="1:5" ht="15.75" x14ac:dyDescent="0.25">
      <c r="A38" s="24" t="s">
        <v>525</v>
      </c>
      <c r="B38" s="17" t="s">
        <v>264</v>
      </c>
      <c r="C38" s="14"/>
      <c r="D38" s="14"/>
      <c r="E38" s="14"/>
    </row>
    <row r="39" spans="1:5" ht="15.75" x14ac:dyDescent="0.25">
      <c r="A39" s="24" t="s">
        <v>526</v>
      </c>
      <c r="B39" s="17" t="s">
        <v>264</v>
      </c>
      <c r="C39" s="14"/>
      <c r="D39" s="14"/>
      <c r="E39" s="14"/>
    </row>
    <row r="40" spans="1:5" ht="15.75" x14ac:dyDescent="0.25">
      <c r="A40" s="15" t="s">
        <v>528</v>
      </c>
      <c r="B40" s="16" t="s">
        <v>264</v>
      </c>
      <c r="C40" s="14">
        <f>SUM(C30:C39)</f>
        <v>25758</v>
      </c>
      <c r="D40" s="14">
        <f t="shared" ref="D40:E40" si="0">SUM(D30:D39)</f>
        <v>39678</v>
      </c>
      <c r="E40" s="14">
        <f t="shared" si="0"/>
        <v>38447</v>
      </c>
    </row>
    <row r="41" spans="1:5" ht="15.75" x14ac:dyDescent="0.25">
      <c r="A41" s="24" t="s">
        <v>517</v>
      </c>
      <c r="B41" s="17" t="s">
        <v>330</v>
      </c>
      <c r="C41" s="14"/>
      <c r="D41" s="14"/>
      <c r="E41" s="14"/>
    </row>
    <row r="42" spans="1:5" ht="15.75" x14ac:dyDescent="0.25">
      <c r="A42" s="24" t="s">
        <v>518</v>
      </c>
      <c r="B42" s="17" t="s">
        <v>330</v>
      </c>
      <c r="C42" s="14"/>
      <c r="D42" s="14"/>
      <c r="E42" s="14"/>
    </row>
    <row r="43" spans="1:5" ht="15.75" x14ac:dyDescent="0.25">
      <c r="A43" s="24" t="s">
        <v>519</v>
      </c>
      <c r="B43" s="17" t="s">
        <v>330</v>
      </c>
      <c r="C43" s="14"/>
      <c r="D43" s="14"/>
      <c r="E43" s="14"/>
    </row>
    <row r="44" spans="1:5" ht="15.75" x14ac:dyDescent="0.25">
      <c r="A44" s="24" t="s">
        <v>520</v>
      </c>
      <c r="B44" s="17" t="s">
        <v>330</v>
      </c>
      <c r="C44" s="14"/>
      <c r="D44" s="14"/>
      <c r="E44" s="14"/>
    </row>
    <row r="45" spans="1:5" ht="15.75" x14ac:dyDescent="0.25">
      <c r="A45" s="24" t="s">
        <v>521</v>
      </c>
      <c r="B45" s="17" t="s">
        <v>330</v>
      </c>
      <c r="C45" s="14"/>
      <c r="D45" s="14"/>
      <c r="E45" s="14"/>
    </row>
    <row r="46" spans="1:5" ht="15.75" x14ac:dyDescent="0.25">
      <c r="A46" s="24" t="s">
        <v>522</v>
      </c>
      <c r="B46" s="17" t="s">
        <v>330</v>
      </c>
      <c r="C46" s="14"/>
      <c r="D46" s="14"/>
      <c r="E46" s="14"/>
    </row>
    <row r="47" spans="1:5" ht="15.75" x14ac:dyDescent="0.25">
      <c r="A47" s="24" t="s">
        <v>523</v>
      </c>
      <c r="B47" s="17" t="s">
        <v>330</v>
      </c>
      <c r="C47" s="14"/>
      <c r="D47" s="14"/>
      <c r="E47" s="14"/>
    </row>
    <row r="48" spans="1:5" ht="15.75" x14ac:dyDescent="0.25">
      <c r="A48" s="24" t="s">
        <v>524</v>
      </c>
      <c r="B48" s="17" t="s">
        <v>330</v>
      </c>
      <c r="C48" s="14"/>
      <c r="D48" s="14"/>
      <c r="E48" s="14"/>
    </row>
    <row r="49" spans="1:5" ht="15.75" x14ac:dyDescent="0.25">
      <c r="A49" s="24" t="s">
        <v>525</v>
      </c>
      <c r="B49" s="17" t="s">
        <v>330</v>
      </c>
      <c r="C49" s="14"/>
      <c r="D49" s="14"/>
      <c r="E49" s="14"/>
    </row>
    <row r="50" spans="1:5" ht="15.75" x14ac:dyDescent="0.25">
      <c r="A50" s="24" t="s">
        <v>526</v>
      </c>
      <c r="B50" s="17" t="s">
        <v>330</v>
      </c>
      <c r="C50" s="14"/>
      <c r="D50" s="14"/>
      <c r="E50" s="14"/>
    </row>
    <row r="51" spans="1:5" ht="31.5" x14ac:dyDescent="0.25">
      <c r="A51" s="15" t="s">
        <v>529</v>
      </c>
      <c r="B51" s="16" t="s">
        <v>330</v>
      </c>
      <c r="C51" s="14"/>
      <c r="D51" s="14"/>
      <c r="E51" s="14"/>
    </row>
    <row r="52" spans="1:5" ht="15.75" x14ac:dyDescent="0.25">
      <c r="A52" s="24" t="s">
        <v>530</v>
      </c>
      <c r="B52" s="17" t="s">
        <v>332</v>
      </c>
      <c r="C52" s="14"/>
      <c r="D52" s="14"/>
      <c r="E52" s="14"/>
    </row>
    <row r="53" spans="1:5" ht="15.75" x14ac:dyDescent="0.25">
      <c r="A53" s="24" t="s">
        <v>518</v>
      </c>
      <c r="B53" s="17" t="s">
        <v>332</v>
      </c>
      <c r="C53" s="14"/>
      <c r="D53" s="14"/>
      <c r="E53" s="14"/>
    </row>
    <row r="54" spans="1:5" ht="15.75" x14ac:dyDescent="0.25">
      <c r="A54" s="24" t="s">
        <v>519</v>
      </c>
      <c r="B54" s="17" t="s">
        <v>332</v>
      </c>
      <c r="C54" s="14"/>
      <c r="D54" s="14"/>
      <c r="E54" s="14"/>
    </row>
    <row r="55" spans="1:5" ht="15.75" x14ac:dyDescent="0.25">
      <c r="A55" s="24" t="s">
        <v>520</v>
      </c>
      <c r="B55" s="17" t="s">
        <v>332</v>
      </c>
      <c r="C55" s="14"/>
      <c r="D55" s="14"/>
      <c r="E55" s="14"/>
    </row>
    <row r="56" spans="1:5" ht="15.75" x14ac:dyDescent="0.25">
      <c r="A56" s="24" t="s">
        <v>521</v>
      </c>
      <c r="B56" s="17" t="s">
        <v>332</v>
      </c>
      <c r="C56" s="14"/>
      <c r="D56" s="14"/>
      <c r="E56" s="14"/>
    </row>
    <row r="57" spans="1:5" ht="15.75" x14ac:dyDescent="0.25">
      <c r="A57" s="24" t="s">
        <v>522</v>
      </c>
      <c r="B57" s="17" t="s">
        <v>332</v>
      </c>
      <c r="C57" s="14"/>
      <c r="D57" s="14"/>
      <c r="E57" s="14"/>
    </row>
    <row r="58" spans="1:5" ht="15.75" x14ac:dyDescent="0.25">
      <c r="A58" s="24" t="s">
        <v>523</v>
      </c>
      <c r="B58" s="17" t="s">
        <v>332</v>
      </c>
      <c r="C58" s="14"/>
      <c r="D58" s="14"/>
      <c r="E58" s="14"/>
    </row>
    <row r="59" spans="1:5" ht="15.75" x14ac:dyDescent="0.25">
      <c r="A59" s="24" t="s">
        <v>524</v>
      </c>
      <c r="B59" s="17" t="s">
        <v>332</v>
      </c>
      <c r="C59" s="14"/>
      <c r="D59" s="14"/>
      <c r="E59" s="14"/>
    </row>
    <row r="60" spans="1:5" ht="15.75" x14ac:dyDescent="0.25">
      <c r="A60" s="24" t="s">
        <v>525</v>
      </c>
      <c r="B60" s="17" t="s">
        <v>332</v>
      </c>
      <c r="C60" s="14"/>
      <c r="D60" s="14"/>
      <c r="E60" s="14"/>
    </row>
    <row r="61" spans="1:5" ht="15.75" x14ac:dyDescent="0.25">
      <c r="A61" s="24" t="s">
        <v>526</v>
      </c>
      <c r="B61" s="17" t="s">
        <v>332</v>
      </c>
      <c r="C61" s="14"/>
      <c r="D61" s="14"/>
      <c r="E61" s="14"/>
    </row>
    <row r="62" spans="1:5" ht="31.5" x14ac:dyDescent="0.25">
      <c r="A62" s="15" t="s">
        <v>531</v>
      </c>
      <c r="B62" s="16" t="s">
        <v>332</v>
      </c>
      <c r="C62" s="14"/>
      <c r="D62" s="14"/>
      <c r="E62" s="14"/>
    </row>
    <row r="63" spans="1:5" ht="15.75" x14ac:dyDescent="0.25">
      <c r="A63" s="24" t="s">
        <v>517</v>
      </c>
      <c r="B63" s="17" t="s">
        <v>334</v>
      </c>
      <c r="C63" s="14"/>
      <c r="D63" s="14"/>
      <c r="E63" s="14"/>
    </row>
    <row r="64" spans="1:5" ht="15.75" x14ac:dyDescent="0.25">
      <c r="A64" s="24" t="s">
        <v>518</v>
      </c>
      <c r="B64" s="17" t="s">
        <v>334</v>
      </c>
      <c r="C64" s="14"/>
      <c r="D64" s="14"/>
      <c r="E64" s="14"/>
    </row>
    <row r="65" spans="1:5" ht="15.75" x14ac:dyDescent="0.25">
      <c r="A65" s="24" t="s">
        <v>519</v>
      </c>
      <c r="B65" s="17" t="s">
        <v>334</v>
      </c>
      <c r="C65" s="14"/>
      <c r="D65" s="14"/>
      <c r="E65" s="14"/>
    </row>
    <row r="66" spans="1:5" ht="15.75" x14ac:dyDescent="0.25">
      <c r="A66" s="24" t="s">
        <v>520</v>
      </c>
      <c r="B66" s="17" t="s">
        <v>334</v>
      </c>
      <c r="C66" s="14"/>
      <c r="D66" s="14"/>
      <c r="E66" s="14"/>
    </row>
    <row r="67" spans="1:5" ht="15.75" x14ac:dyDescent="0.25">
      <c r="A67" s="24" t="s">
        <v>521</v>
      </c>
      <c r="B67" s="17" t="s">
        <v>334</v>
      </c>
      <c r="C67" s="14"/>
      <c r="D67" s="14"/>
      <c r="E67" s="14"/>
    </row>
    <row r="68" spans="1:5" ht="15.75" x14ac:dyDescent="0.25">
      <c r="A68" s="24" t="s">
        <v>522</v>
      </c>
      <c r="B68" s="17" t="s">
        <v>334</v>
      </c>
      <c r="C68" s="14">
        <v>1742</v>
      </c>
      <c r="D68" s="14">
        <v>2080</v>
      </c>
      <c r="E68" s="14">
        <v>2080</v>
      </c>
    </row>
    <row r="69" spans="1:5" ht="15.75" x14ac:dyDescent="0.25">
      <c r="A69" s="24" t="s">
        <v>523</v>
      </c>
      <c r="B69" s="17" t="s">
        <v>334</v>
      </c>
      <c r="C69" s="14"/>
      <c r="D69" s="14"/>
      <c r="E69" s="14"/>
    </row>
    <row r="70" spans="1:5" ht="15.75" x14ac:dyDescent="0.25">
      <c r="A70" s="24" t="s">
        <v>524</v>
      </c>
      <c r="B70" s="17" t="s">
        <v>334</v>
      </c>
      <c r="C70" s="14"/>
      <c r="D70" s="14"/>
      <c r="E70" s="14"/>
    </row>
    <row r="71" spans="1:5" ht="15.75" x14ac:dyDescent="0.25">
      <c r="A71" s="24" t="s">
        <v>525</v>
      </c>
      <c r="B71" s="17" t="s">
        <v>334</v>
      </c>
      <c r="C71" s="14"/>
      <c r="D71" s="14"/>
      <c r="E71" s="14"/>
    </row>
    <row r="72" spans="1:5" ht="15.75" x14ac:dyDescent="0.25">
      <c r="A72" s="24" t="s">
        <v>526</v>
      </c>
      <c r="B72" s="17" t="s">
        <v>334</v>
      </c>
      <c r="C72" s="14"/>
      <c r="D72" s="14"/>
      <c r="E72" s="14"/>
    </row>
    <row r="73" spans="1:5" ht="15.75" x14ac:dyDescent="0.25">
      <c r="A73" s="15" t="s">
        <v>333</v>
      </c>
      <c r="B73" s="16" t="s">
        <v>334</v>
      </c>
      <c r="C73" s="14">
        <f>SUM(C63:C72)</f>
        <v>1742</v>
      </c>
      <c r="D73" s="14">
        <f t="shared" ref="D73:E73" si="1">SUM(D63:D72)</f>
        <v>2080</v>
      </c>
      <c r="E73" s="14">
        <f t="shared" si="1"/>
        <v>2080</v>
      </c>
    </row>
    <row r="74" spans="1:5" ht="15.75" x14ac:dyDescent="0.25">
      <c r="A74" s="24" t="s">
        <v>532</v>
      </c>
      <c r="B74" s="66" t="s">
        <v>574</v>
      </c>
      <c r="C74" s="14"/>
      <c r="D74" s="14"/>
      <c r="E74" s="14"/>
    </row>
    <row r="75" spans="1:5" ht="15.75" x14ac:dyDescent="0.25">
      <c r="A75" s="24" t="s">
        <v>533</v>
      </c>
      <c r="B75" s="66" t="s">
        <v>574</v>
      </c>
      <c r="C75" s="14"/>
      <c r="D75" s="14"/>
      <c r="E75" s="14"/>
    </row>
    <row r="76" spans="1:5" ht="15.75" x14ac:dyDescent="0.25">
      <c r="A76" s="24" t="s">
        <v>534</v>
      </c>
      <c r="B76" s="66" t="s">
        <v>574</v>
      </c>
      <c r="C76" s="14">
        <v>123</v>
      </c>
      <c r="D76" s="14">
        <v>123</v>
      </c>
      <c r="E76" s="14">
        <v>123</v>
      </c>
    </row>
    <row r="77" spans="1:5" ht="15.75" x14ac:dyDescent="0.25">
      <c r="A77" s="13" t="s">
        <v>535</v>
      </c>
      <c r="B77" s="66" t="s">
        <v>574</v>
      </c>
      <c r="C77" s="14"/>
      <c r="D77" s="14"/>
      <c r="E77" s="14"/>
    </row>
    <row r="78" spans="1:5" ht="15.75" x14ac:dyDescent="0.25">
      <c r="A78" s="13" t="s">
        <v>536</v>
      </c>
      <c r="B78" s="66" t="s">
        <v>574</v>
      </c>
      <c r="C78" s="14"/>
      <c r="D78" s="14"/>
      <c r="E78" s="14"/>
    </row>
    <row r="79" spans="1:5" ht="15.75" x14ac:dyDescent="0.25">
      <c r="A79" s="13" t="s">
        <v>537</v>
      </c>
      <c r="B79" s="66" t="s">
        <v>574</v>
      </c>
      <c r="C79" s="14"/>
      <c r="D79" s="14"/>
      <c r="E79" s="14"/>
    </row>
    <row r="80" spans="1:5" ht="15.75" x14ac:dyDescent="0.25">
      <c r="A80" s="24" t="s">
        <v>538</v>
      </c>
      <c r="B80" s="66" t="s">
        <v>574</v>
      </c>
      <c r="C80" s="14"/>
      <c r="D80" s="14"/>
      <c r="E80" s="14"/>
    </row>
    <row r="81" spans="1:5" ht="15.75" x14ac:dyDescent="0.25">
      <c r="A81" s="24" t="s">
        <v>539</v>
      </c>
      <c r="B81" s="66" t="s">
        <v>574</v>
      </c>
      <c r="C81" s="14"/>
      <c r="D81" s="14"/>
      <c r="E81" s="14"/>
    </row>
    <row r="82" spans="1:5" ht="15.75" x14ac:dyDescent="0.25">
      <c r="A82" s="24" t="s">
        <v>540</v>
      </c>
      <c r="B82" s="66" t="s">
        <v>574</v>
      </c>
      <c r="C82" s="14"/>
      <c r="D82" s="14"/>
      <c r="E82" s="14"/>
    </row>
    <row r="83" spans="1:5" ht="15.75" x14ac:dyDescent="0.25">
      <c r="A83" s="24" t="s">
        <v>541</v>
      </c>
      <c r="B83" s="66" t="s">
        <v>574</v>
      </c>
      <c r="C83" s="14"/>
      <c r="D83" s="14"/>
      <c r="E83" s="14"/>
    </row>
    <row r="84" spans="1:5" ht="31.5" x14ac:dyDescent="0.25">
      <c r="A84" s="15" t="s">
        <v>542</v>
      </c>
      <c r="B84" s="15" t="s">
        <v>574</v>
      </c>
      <c r="C84" s="14">
        <f>SUM(C74:C83)</f>
        <v>123</v>
      </c>
      <c r="D84" s="14">
        <f t="shared" ref="D84:E84" si="2">SUM(D74:D83)</f>
        <v>123</v>
      </c>
      <c r="E84" s="14">
        <f t="shared" si="2"/>
        <v>123</v>
      </c>
    </row>
    <row r="85" spans="1:5" ht="15.75" x14ac:dyDescent="0.25">
      <c r="A85" s="24" t="s">
        <v>532</v>
      </c>
      <c r="B85" s="66" t="s">
        <v>575</v>
      </c>
      <c r="C85" s="14"/>
      <c r="D85" s="14"/>
      <c r="E85" s="14"/>
    </row>
    <row r="86" spans="1:5" ht="15.75" x14ac:dyDescent="0.25">
      <c r="A86" s="24" t="s">
        <v>533</v>
      </c>
      <c r="B86" s="66" t="s">
        <v>575</v>
      </c>
      <c r="C86" s="14"/>
      <c r="D86" s="14"/>
      <c r="E86" s="14"/>
    </row>
    <row r="87" spans="1:5" ht="15.75" x14ac:dyDescent="0.25">
      <c r="A87" s="24" t="s">
        <v>534</v>
      </c>
      <c r="B87" s="66" t="s">
        <v>575</v>
      </c>
      <c r="C87" s="14"/>
      <c r="D87" s="14"/>
      <c r="E87" s="14"/>
    </row>
    <row r="88" spans="1:5" ht="15.75" x14ac:dyDescent="0.25">
      <c r="A88" s="13" t="s">
        <v>535</v>
      </c>
      <c r="B88" s="66" t="s">
        <v>575</v>
      </c>
      <c r="C88" s="14"/>
      <c r="D88" s="14"/>
      <c r="E88" s="14"/>
    </row>
    <row r="89" spans="1:5" ht="15.75" x14ac:dyDescent="0.25">
      <c r="A89" s="13" t="s">
        <v>536</v>
      </c>
      <c r="B89" s="66" t="s">
        <v>575</v>
      </c>
      <c r="C89" s="14"/>
      <c r="D89" s="14"/>
      <c r="E89" s="14"/>
    </row>
    <row r="90" spans="1:5" ht="15.75" x14ac:dyDescent="0.25">
      <c r="A90" s="13" t="s">
        <v>537</v>
      </c>
      <c r="B90" s="66" t="s">
        <v>575</v>
      </c>
      <c r="C90" s="14"/>
      <c r="D90" s="14"/>
      <c r="E90" s="14"/>
    </row>
    <row r="91" spans="1:5" ht="15.75" x14ac:dyDescent="0.25">
      <c r="A91" s="24" t="s">
        <v>538</v>
      </c>
      <c r="B91" s="66" t="s">
        <v>575</v>
      </c>
      <c r="C91" s="14">
        <v>0</v>
      </c>
      <c r="D91" s="14">
        <v>200</v>
      </c>
      <c r="E91" s="14">
        <v>200</v>
      </c>
    </row>
    <row r="92" spans="1:5" ht="15.75" x14ac:dyDescent="0.25">
      <c r="A92" s="24" t="s">
        <v>543</v>
      </c>
      <c r="B92" s="66" t="s">
        <v>575</v>
      </c>
      <c r="C92" s="14"/>
      <c r="D92" s="14"/>
      <c r="E92" s="14"/>
    </row>
    <row r="93" spans="1:5" ht="15.75" x14ac:dyDescent="0.25">
      <c r="A93" s="24" t="s">
        <v>540</v>
      </c>
      <c r="B93" s="66" t="s">
        <v>575</v>
      </c>
      <c r="C93" s="14"/>
      <c r="D93" s="14"/>
      <c r="E93" s="14"/>
    </row>
    <row r="94" spans="1:5" ht="15.75" x14ac:dyDescent="0.25">
      <c r="A94" s="24" t="s">
        <v>541</v>
      </c>
      <c r="B94" s="66" t="s">
        <v>575</v>
      </c>
      <c r="C94" s="14"/>
      <c r="D94" s="14"/>
      <c r="E94" s="14"/>
    </row>
    <row r="95" spans="1:5" ht="15.75" x14ac:dyDescent="0.25">
      <c r="A95" s="25" t="s">
        <v>544</v>
      </c>
      <c r="B95" s="16" t="s">
        <v>575</v>
      </c>
      <c r="C95" s="14">
        <f>SUM(C85:C94)</f>
        <v>0</v>
      </c>
      <c r="D95" s="14">
        <f>SUM(D85:D94)</f>
        <v>200</v>
      </c>
      <c r="E95" s="14">
        <f>SUM(E85:E94)</f>
        <v>200</v>
      </c>
    </row>
    <row r="96" spans="1:5" ht="15.75" x14ac:dyDescent="0.25">
      <c r="A96" s="24" t="s">
        <v>532</v>
      </c>
      <c r="B96" s="66" t="s">
        <v>576</v>
      </c>
      <c r="C96" s="14"/>
      <c r="D96" s="14"/>
      <c r="E96" s="14"/>
    </row>
    <row r="97" spans="1:5" ht="15.75" x14ac:dyDescent="0.25">
      <c r="A97" s="24" t="s">
        <v>533</v>
      </c>
      <c r="B97" s="66" t="s">
        <v>576</v>
      </c>
      <c r="C97" s="14"/>
      <c r="D97" s="14"/>
      <c r="E97" s="14"/>
    </row>
    <row r="98" spans="1:5" ht="15.75" x14ac:dyDescent="0.25">
      <c r="A98" s="24" t="s">
        <v>534</v>
      </c>
      <c r="B98" s="66" t="s">
        <v>576</v>
      </c>
      <c r="C98" s="14">
        <v>23</v>
      </c>
      <c r="D98" s="14">
        <v>23</v>
      </c>
      <c r="E98" s="14">
        <v>23</v>
      </c>
    </row>
    <row r="99" spans="1:5" ht="15.75" x14ac:dyDescent="0.25">
      <c r="A99" s="13" t="s">
        <v>535</v>
      </c>
      <c r="B99" s="66" t="s">
        <v>576</v>
      </c>
      <c r="C99" s="14"/>
      <c r="D99" s="14"/>
      <c r="E99" s="14"/>
    </row>
    <row r="100" spans="1:5" ht="15.75" x14ac:dyDescent="0.25">
      <c r="A100" s="13" t="s">
        <v>536</v>
      </c>
      <c r="B100" s="66" t="s">
        <v>576</v>
      </c>
      <c r="C100" s="14"/>
      <c r="D100" s="14"/>
      <c r="E100" s="14"/>
    </row>
    <row r="101" spans="1:5" ht="15.75" x14ac:dyDescent="0.25">
      <c r="A101" s="13" t="s">
        <v>537</v>
      </c>
      <c r="B101" s="66" t="s">
        <v>576</v>
      </c>
      <c r="C101" s="14"/>
      <c r="D101" s="14"/>
      <c r="E101" s="14"/>
    </row>
    <row r="102" spans="1:5" ht="15.75" x14ac:dyDescent="0.25">
      <c r="A102" s="24" t="s">
        <v>538</v>
      </c>
      <c r="B102" s="66" t="s">
        <v>576</v>
      </c>
      <c r="C102" s="14"/>
      <c r="D102" s="14"/>
      <c r="E102" s="14"/>
    </row>
    <row r="103" spans="1:5" ht="15.75" x14ac:dyDescent="0.25">
      <c r="A103" s="24" t="s">
        <v>539</v>
      </c>
      <c r="B103" s="66" t="s">
        <v>576</v>
      </c>
      <c r="C103" s="14"/>
      <c r="D103" s="14"/>
      <c r="E103" s="14"/>
    </row>
    <row r="104" spans="1:5" ht="15.75" x14ac:dyDescent="0.25">
      <c r="A104" s="24" t="s">
        <v>540</v>
      </c>
      <c r="B104" s="66" t="s">
        <v>576</v>
      </c>
      <c r="C104" s="14"/>
      <c r="D104" s="14"/>
      <c r="E104" s="14"/>
    </row>
    <row r="105" spans="1:5" ht="15.75" x14ac:dyDescent="0.25">
      <c r="A105" s="24" t="s">
        <v>541</v>
      </c>
      <c r="B105" s="66" t="s">
        <v>576</v>
      </c>
      <c r="C105" s="14"/>
      <c r="D105" s="14"/>
      <c r="E105" s="14"/>
    </row>
    <row r="106" spans="1:5" ht="31.5" x14ac:dyDescent="0.25">
      <c r="A106" s="15" t="s">
        <v>545</v>
      </c>
      <c r="B106" s="16" t="s">
        <v>576</v>
      </c>
      <c r="C106" s="14">
        <f>SUM(C96:C105)</f>
        <v>23</v>
      </c>
      <c r="D106" s="14">
        <f t="shared" ref="D106:E106" si="3">SUM(D96:D105)</f>
        <v>23</v>
      </c>
      <c r="E106" s="14">
        <f t="shared" si="3"/>
        <v>23</v>
      </c>
    </row>
    <row r="107" spans="1:5" ht="15.75" x14ac:dyDescent="0.25">
      <c r="A107" s="24" t="s">
        <v>532</v>
      </c>
      <c r="B107" s="66" t="s">
        <v>577</v>
      </c>
      <c r="C107" s="14"/>
      <c r="D107" s="14"/>
      <c r="E107" s="14"/>
    </row>
    <row r="108" spans="1:5" ht="15.75" x14ac:dyDescent="0.25">
      <c r="A108" s="24" t="s">
        <v>533</v>
      </c>
      <c r="B108" s="66" t="s">
        <v>577</v>
      </c>
      <c r="C108" s="14"/>
      <c r="D108" s="14"/>
      <c r="E108" s="14"/>
    </row>
    <row r="109" spans="1:5" ht="15.75" x14ac:dyDescent="0.25">
      <c r="A109" s="24" t="s">
        <v>534</v>
      </c>
      <c r="B109" s="66" t="s">
        <v>577</v>
      </c>
      <c r="C109" s="14">
        <v>0</v>
      </c>
      <c r="D109" s="14">
        <v>166</v>
      </c>
      <c r="E109" s="14">
        <v>166</v>
      </c>
    </row>
    <row r="110" spans="1:5" ht="15.75" x14ac:dyDescent="0.25">
      <c r="A110" s="13" t="s">
        <v>535</v>
      </c>
      <c r="B110" s="66" t="s">
        <v>577</v>
      </c>
      <c r="C110" s="14"/>
      <c r="D110" s="14"/>
      <c r="E110" s="14"/>
    </row>
    <row r="111" spans="1:5" ht="15.75" x14ac:dyDescent="0.25">
      <c r="A111" s="13" t="s">
        <v>536</v>
      </c>
      <c r="B111" s="66" t="s">
        <v>577</v>
      </c>
      <c r="C111" s="14"/>
      <c r="D111" s="14"/>
      <c r="E111" s="14"/>
    </row>
    <row r="112" spans="1:5" ht="15.75" x14ac:dyDescent="0.25">
      <c r="A112" s="13" t="s">
        <v>537</v>
      </c>
      <c r="B112" s="66" t="s">
        <v>577</v>
      </c>
      <c r="C112" s="14"/>
      <c r="D112" s="14"/>
      <c r="E112" s="14"/>
    </row>
    <row r="113" spans="1:5" ht="15.75" x14ac:dyDescent="0.25">
      <c r="A113" s="24" t="s">
        <v>538</v>
      </c>
      <c r="B113" s="66" t="s">
        <v>577</v>
      </c>
      <c r="C113" s="14"/>
      <c r="D113" s="14"/>
      <c r="E113" s="14"/>
    </row>
    <row r="114" spans="1:5" ht="15.75" x14ac:dyDescent="0.25">
      <c r="A114" s="24" t="s">
        <v>543</v>
      </c>
      <c r="B114" s="66" t="s">
        <v>577</v>
      </c>
      <c r="C114" s="14"/>
      <c r="D114" s="14"/>
      <c r="E114" s="14"/>
    </row>
    <row r="115" spans="1:5" ht="15.75" x14ac:dyDescent="0.25">
      <c r="A115" s="24" t="s">
        <v>540</v>
      </c>
      <c r="B115" s="66" t="s">
        <v>577</v>
      </c>
      <c r="C115" s="14"/>
      <c r="D115" s="14"/>
      <c r="E115" s="14"/>
    </row>
    <row r="116" spans="1:5" ht="15.75" x14ac:dyDescent="0.25">
      <c r="A116" s="24" t="s">
        <v>541</v>
      </c>
      <c r="B116" s="66" t="s">
        <v>577</v>
      </c>
      <c r="C116" s="14"/>
      <c r="D116" s="14"/>
      <c r="E116" s="14"/>
    </row>
    <row r="117" spans="1:5" ht="15.75" x14ac:dyDescent="0.25">
      <c r="A117" s="25" t="s">
        <v>546</v>
      </c>
      <c r="B117" s="16" t="s">
        <v>577</v>
      </c>
      <c r="C117" s="14">
        <f>SUM(C107:C116)</f>
        <v>0</v>
      </c>
      <c r="D117" s="14">
        <f>SUM(D107:D116)</f>
        <v>166</v>
      </c>
      <c r="E117" s="14">
        <f>SUM(E107:E116)</f>
        <v>166</v>
      </c>
    </row>
  </sheetData>
  <mergeCells count="4">
    <mergeCell ref="A3:C3"/>
    <mergeCell ref="A4:C4"/>
    <mergeCell ref="A2:E2"/>
    <mergeCell ref="A1:E1"/>
  </mergeCells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="60" zoomScaleNormal="100" workbookViewId="0">
      <selection activeCell="A3" sqref="A3:C3"/>
    </sheetView>
  </sheetViews>
  <sheetFormatPr defaultRowHeight="15" x14ac:dyDescent="0.25"/>
  <cols>
    <col min="1" max="1" width="51" customWidth="1"/>
    <col min="3" max="3" width="12.28515625" customWidth="1"/>
  </cols>
  <sheetData>
    <row r="1" spans="1:5" x14ac:dyDescent="0.25">
      <c r="A1" s="105" t="s">
        <v>594</v>
      </c>
      <c r="B1" s="105"/>
      <c r="C1" s="105"/>
      <c r="D1" s="78"/>
      <c r="E1" s="78"/>
    </row>
    <row r="2" spans="1:5" x14ac:dyDescent="0.25">
      <c r="A2" s="105"/>
      <c r="B2" s="105"/>
      <c r="C2" s="105"/>
      <c r="D2" s="78"/>
      <c r="E2" s="78"/>
    </row>
    <row r="3" spans="1:5" ht="24" customHeight="1" x14ac:dyDescent="0.25">
      <c r="A3" s="79" t="s">
        <v>598</v>
      </c>
      <c r="B3" s="80"/>
      <c r="C3" s="80"/>
    </row>
    <row r="4" spans="1:5" ht="26.25" customHeight="1" x14ac:dyDescent="0.25">
      <c r="A4" s="82" t="s">
        <v>547</v>
      </c>
      <c r="B4" s="80"/>
      <c r="C4" s="80"/>
    </row>
    <row r="5" spans="1:5" ht="15.75" x14ac:dyDescent="0.25">
      <c r="A5" s="9"/>
      <c r="B5" s="9"/>
      <c r="C5" s="9"/>
    </row>
    <row r="6" spans="1:5" ht="31.5" x14ac:dyDescent="0.25">
      <c r="A6" s="10" t="s">
        <v>446</v>
      </c>
      <c r="B6" s="11" t="s">
        <v>3</v>
      </c>
      <c r="C6" s="12" t="s">
        <v>579</v>
      </c>
      <c r="D6" s="69" t="s">
        <v>580</v>
      </c>
      <c r="E6" s="69" t="s">
        <v>581</v>
      </c>
    </row>
    <row r="7" spans="1:5" ht="15.75" x14ac:dyDescent="0.25">
      <c r="A7" s="13" t="s">
        <v>548</v>
      </c>
      <c r="B7" s="13" t="s">
        <v>278</v>
      </c>
      <c r="C7" s="14"/>
      <c r="D7" s="14"/>
      <c r="E7" s="14"/>
    </row>
    <row r="8" spans="1:5" ht="15.75" x14ac:dyDescent="0.25">
      <c r="A8" s="13" t="s">
        <v>549</v>
      </c>
      <c r="B8" s="13" t="s">
        <v>278</v>
      </c>
      <c r="C8" s="14"/>
      <c r="D8" s="14"/>
      <c r="E8" s="14"/>
    </row>
    <row r="9" spans="1:5" ht="15.75" x14ac:dyDescent="0.25">
      <c r="A9" s="13" t="s">
        <v>550</v>
      </c>
      <c r="B9" s="13" t="s">
        <v>278</v>
      </c>
      <c r="C9" s="14">
        <v>520</v>
      </c>
      <c r="D9" s="14">
        <v>520</v>
      </c>
      <c r="E9" s="14">
        <v>520</v>
      </c>
    </row>
    <row r="10" spans="1:5" ht="15.75" x14ac:dyDescent="0.25">
      <c r="A10" s="13" t="s">
        <v>551</v>
      </c>
      <c r="B10" s="13" t="s">
        <v>278</v>
      </c>
      <c r="C10" s="14"/>
      <c r="D10" s="14"/>
      <c r="E10" s="14"/>
    </row>
    <row r="11" spans="1:5" ht="15.75" x14ac:dyDescent="0.25">
      <c r="A11" s="15" t="s">
        <v>277</v>
      </c>
      <c r="B11" s="16" t="s">
        <v>278</v>
      </c>
      <c r="C11" s="14">
        <f>SUM(C7:C10)</f>
        <v>520</v>
      </c>
      <c r="D11" s="14">
        <f t="shared" ref="D11" si="0">SUM(D7:D10)</f>
        <v>520</v>
      </c>
      <c r="E11" s="14">
        <v>455</v>
      </c>
    </row>
    <row r="12" spans="1:5" ht="15.75" x14ac:dyDescent="0.25">
      <c r="A12" s="13" t="s">
        <v>279</v>
      </c>
      <c r="B12" s="17" t="s">
        <v>280</v>
      </c>
      <c r="C12" s="14"/>
      <c r="D12" s="14"/>
      <c r="E12" s="14"/>
    </row>
    <row r="13" spans="1:5" ht="31.5" x14ac:dyDescent="0.25">
      <c r="A13" s="18" t="s">
        <v>552</v>
      </c>
      <c r="B13" s="18" t="s">
        <v>280</v>
      </c>
      <c r="C13" s="14"/>
      <c r="D13" s="14"/>
      <c r="E13" s="14"/>
    </row>
    <row r="14" spans="1:5" ht="31.5" x14ac:dyDescent="0.25">
      <c r="A14" s="18" t="s">
        <v>553</v>
      </c>
      <c r="B14" s="18" t="s">
        <v>280</v>
      </c>
      <c r="C14" s="14"/>
      <c r="D14" s="14"/>
      <c r="E14" s="14"/>
    </row>
    <row r="15" spans="1:5" ht="15.75" x14ac:dyDescent="0.25">
      <c r="A15" s="13" t="s">
        <v>285</v>
      </c>
      <c r="B15" s="17" t="s">
        <v>286</v>
      </c>
      <c r="C15" s="14">
        <f>SUM(C16:C19)</f>
        <v>2400</v>
      </c>
      <c r="D15" s="14">
        <f t="shared" ref="D15" si="1">SUM(D16:D19)</f>
        <v>2400</v>
      </c>
      <c r="E15" s="14">
        <v>2273</v>
      </c>
    </row>
    <row r="16" spans="1:5" ht="31.5" x14ac:dyDescent="0.25">
      <c r="A16" s="18" t="s">
        <v>554</v>
      </c>
      <c r="B16" s="18" t="s">
        <v>286</v>
      </c>
      <c r="C16" s="14"/>
      <c r="D16" s="14"/>
      <c r="E16" s="14"/>
    </row>
    <row r="17" spans="1:5" ht="31.5" x14ac:dyDescent="0.25">
      <c r="A17" s="18" t="s">
        <v>555</v>
      </c>
      <c r="B17" s="18" t="s">
        <v>286</v>
      </c>
      <c r="C17" s="14">
        <v>2400</v>
      </c>
      <c r="D17" s="14">
        <v>2400</v>
      </c>
      <c r="E17" s="14">
        <v>2273</v>
      </c>
    </row>
    <row r="18" spans="1:5" ht="15.75" x14ac:dyDescent="0.25">
      <c r="A18" s="18" t="s">
        <v>556</v>
      </c>
      <c r="B18" s="18" t="s">
        <v>286</v>
      </c>
      <c r="C18" s="14"/>
      <c r="D18" s="14"/>
      <c r="E18" s="14"/>
    </row>
    <row r="19" spans="1:5" ht="15.75" x14ac:dyDescent="0.25">
      <c r="A19" s="18" t="s">
        <v>557</v>
      </c>
      <c r="B19" s="18" t="s">
        <v>286</v>
      </c>
      <c r="C19" s="14"/>
      <c r="D19" s="14"/>
      <c r="E19" s="14"/>
    </row>
    <row r="20" spans="1:5" ht="15.75" x14ac:dyDescent="0.25">
      <c r="A20" s="13" t="s">
        <v>558</v>
      </c>
      <c r="B20" s="17" t="s">
        <v>288</v>
      </c>
      <c r="C20" s="14"/>
      <c r="D20" s="14"/>
      <c r="E20" s="14"/>
    </row>
    <row r="21" spans="1:5" ht="15.75" x14ac:dyDescent="0.25">
      <c r="A21" s="18" t="s">
        <v>559</v>
      </c>
      <c r="B21" s="18" t="s">
        <v>288</v>
      </c>
      <c r="C21" s="14"/>
      <c r="D21" s="14"/>
      <c r="E21" s="14"/>
    </row>
    <row r="22" spans="1:5" ht="15.75" x14ac:dyDescent="0.25">
      <c r="A22" s="18" t="s">
        <v>560</v>
      </c>
      <c r="B22" s="18" t="s">
        <v>288</v>
      </c>
      <c r="C22" s="14"/>
      <c r="D22" s="14"/>
      <c r="E22" s="14"/>
    </row>
    <row r="23" spans="1:5" ht="15.75" x14ac:dyDescent="0.25">
      <c r="A23" s="15" t="s">
        <v>289</v>
      </c>
      <c r="B23" s="16" t="s">
        <v>290</v>
      </c>
      <c r="C23" s="14"/>
      <c r="D23" s="14"/>
      <c r="E23" s="14"/>
    </row>
    <row r="24" spans="1:5" ht="15.75" x14ac:dyDescent="0.25">
      <c r="A24" s="13" t="s">
        <v>561</v>
      </c>
      <c r="B24" s="13" t="s">
        <v>292</v>
      </c>
      <c r="C24" s="14"/>
      <c r="D24" s="14"/>
      <c r="E24" s="14"/>
    </row>
    <row r="25" spans="1:5" ht="15.75" x14ac:dyDescent="0.25">
      <c r="A25" s="13" t="s">
        <v>562</v>
      </c>
      <c r="B25" s="13" t="s">
        <v>292</v>
      </c>
      <c r="C25" s="14"/>
      <c r="D25" s="14"/>
      <c r="E25" s="14"/>
    </row>
    <row r="26" spans="1:5" ht="15.75" x14ac:dyDescent="0.25">
      <c r="A26" s="13" t="s">
        <v>563</v>
      </c>
      <c r="B26" s="13" t="s">
        <v>292</v>
      </c>
      <c r="C26" s="14"/>
      <c r="D26" s="14"/>
      <c r="E26" s="14"/>
    </row>
    <row r="27" spans="1:5" ht="15.75" x14ac:dyDescent="0.25">
      <c r="A27" s="13" t="s">
        <v>564</v>
      </c>
      <c r="B27" s="13" t="s">
        <v>292</v>
      </c>
      <c r="C27" s="14"/>
      <c r="D27" s="14"/>
      <c r="E27" s="14"/>
    </row>
    <row r="28" spans="1:5" ht="15.75" x14ac:dyDescent="0.25">
      <c r="A28" s="13" t="s">
        <v>565</v>
      </c>
      <c r="B28" s="13" t="s">
        <v>292</v>
      </c>
      <c r="C28" s="14"/>
      <c r="D28" s="14"/>
      <c r="E28" s="14"/>
    </row>
    <row r="29" spans="1:5" ht="15.75" x14ac:dyDescent="0.25">
      <c r="A29" s="13" t="s">
        <v>566</v>
      </c>
      <c r="B29" s="13" t="s">
        <v>292</v>
      </c>
      <c r="C29" s="14"/>
      <c r="D29" s="14"/>
      <c r="E29" s="14"/>
    </row>
    <row r="30" spans="1:5" ht="15.75" x14ac:dyDescent="0.25">
      <c r="A30" s="13" t="s">
        <v>567</v>
      </c>
      <c r="B30" s="13" t="s">
        <v>292</v>
      </c>
      <c r="C30" s="14"/>
      <c r="D30" s="14"/>
      <c r="E30" s="14"/>
    </row>
    <row r="31" spans="1:5" ht="15.75" x14ac:dyDescent="0.25">
      <c r="A31" s="13" t="s">
        <v>568</v>
      </c>
      <c r="B31" s="13" t="s">
        <v>292</v>
      </c>
      <c r="C31" s="14"/>
      <c r="D31" s="14"/>
      <c r="E31" s="14"/>
    </row>
    <row r="32" spans="1:5" ht="63" x14ac:dyDescent="0.25">
      <c r="A32" s="13" t="s">
        <v>569</v>
      </c>
      <c r="B32" s="13" t="s">
        <v>292</v>
      </c>
      <c r="C32" s="14">
        <v>100</v>
      </c>
      <c r="D32" s="14">
        <v>121</v>
      </c>
      <c r="E32" s="14">
        <v>121</v>
      </c>
    </row>
    <row r="33" spans="1:5" ht="15.75" x14ac:dyDescent="0.25">
      <c r="A33" s="13" t="s">
        <v>570</v>
      </c>
      <c r="B33" s="13" t="s">
        <v>292</v>
      </c>
      <c r="C33" s="14"/>
      <c r="D33" s="14"/>
      <c r="E33" s="14"/>
    </row>
    <row r="34" spans="1:5" ht="15.75" x14ac:dyDescent="0.25">
      <c r="A34" s="15" t="s">
        <v>291</v>
      </c>
      <c r="B34" s="16" t="s">
        <v>292</v>
      </c>
      <c r="C34" s="14">
        <f>SUM(C24:C33)</f>
        <v>100</v>
      </c>
      <c r="D34" s="14">
        <f t="shared" ref="D34:E34" si="2">SUM(D24:D33)</f>
        <v>121</v>
      </c>
      <c r="E34" s="14">
        <f t="shared" si="2"/>
        <v>121</v>
      </c>
    </row>
  </sheetData>
  <mergeCells count="4">
    <mergeCell ref="A3:C3"/>
    <mergeCell ref="A4:C4"/>
    <mergeCell ref="A2:E2"/>
    <mergeCell ref="A1:E1"/>
  </mergeCells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4"/>
  <sheetViews>
    <sheetView view="pageBreakPreview" zoomScale="60" zoomScaleNormal="100" workbookViewId="0">
      <selection activeCell="A3" sqref="A3:J3"/>
    </sheetView>
  </sheetViews>
  <sheetFormatPr defaultRowHeight="15" x14ac:dyDescent="0.25"/>
  <cols>
    <col min="1" max="1" width="105.140625" customWidth="1"/>
    <col min="3" max="3" width="14.42578125" customWidth="1"/>
    <col min="4" max="4" width="9.85546875" customWidth="1"/>
    <col min="5" max="5" width="10.7109375" customWidth="1"/>
    <col min="6" max="6" width="13.42578125" customWidth="1"/>
    <col min="7" max="7" width="11.42578125" customWidth="1"/>
    <col min="8" max="8" width="10" customWidth="1"/>
    <col min="9" max="9" width="18" customWidth="1"/>
    <col min="10" max="10" width="14" customWidth="1"/>
    <col min="11" max="11" width="10.28515625" customWidth="1"/>
    <col min="12" max="12" width="10.7109375" customWidth="1"/>
  </cols>
  <sheetData>
    <row r="1" spans="1:12" ht="15.75" x14ac:dyDescent="0.25">
      <c r="B1" s="77" t="s">
        <v>583</v>
      </c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5.75" x14ac:dyDescent="0.25">
      <c r="A2" s="9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24.75" customHeight="1" x14ac:dyDescent="0.25">
      <c r="A3" s="79" t="s">
        <v>598</v>
      </c>
      <c r="B3" s="80"/>
      <c r="C3" s="80"/>
      <c r="D3" s="80"/>
      <c r="E3" s="80"/>
      <c r="F3" s="80"/>
      <c r="G3" s="80"/>
      <c r="H3" s="80"/>
      <c r="I3" s="80"/>
      <c r="J3" s="81"/>
    </row>
    <row r="4" spans="1:12" ht="21.75" customHeight="1" x14ac:dyDescent="0.25">
      <c r="A4" s="82" t="s">
        <v>0</v>
      </c>
      <c r="B4" s="80"/>
      <c r="C4" s="80"/>
      <c r="D4" s="80"/>
      <c r="E4" s="80"/>
      <c r="F4" s="80"/>
      <c r="G4" s="80"/>
      <c r="H4" s="80"/>
      <c r="I4" s="80"/>
      <c r="J4" s="81"/>
    </row>
    <row r="5" spans="1:12" ht="15.75" x14ac:dyDescent="0.25">
      <c r="A5" s="19"/>
      <c r="B5" s="9"/>
      <c r="C5" s="9"/>
      <c r="D5" s="9"/>
      <c r="E5" s="9"/>
      <c r="F5" s="9"/>
      <c r="G5" s="9"/>
      <c r="H5" s="9"/>
      <c r="I5" s="9"/>
      <c r="J5" s="9"/>
    </row>
    <row r="6" spans="1:12" ht="15.75" x14ac:dyDescent="0.25">
      <c r="A6" s="20" t="s">
        <v>238</v>
      </c>
      <c r="B6" s="9"/>
      <c r="C6" s="9"/>
      <c r="D6" s="9"/>
      <c r="E6" s="9"/>
      <c r="F6" s="9"/>
      <c r="G6" s="9"/>
      <c r="H6" s="9"/>
      <c r="I6" s="9"/>
      <c r="J6" s="9"/>
    </row>
    <row r="7" spans="1:12" ht="47.25" x14ac:dyDescent="0.25">
      <c r="A7" s="21" t="s">
        <v>2</v>
      </c>
      <c r="B7" s="11" t="s">
        <v>3</v>
      </c>
      <c r="C7" s="83" t="s">
        <v>4</v>
      </c>
      <c r="D7" s="84"/>
      <c r="E7" s="89"/>
      <c r="F7" s="83" t="s">
        <v>5</v>
      </c>
      <c r="G7" s="84"/>
      <c r="H7" s="89"/>
      <c r="I7" s="22" t="s">
        <v>6</v>
      </c>
      <c r="J7" s="86" t="s">
        <v>7</v>
      </c>
      <c r="K7" s="87"/>
      <c r="L7" s="88"/>
    </row>
    <row r="8" spans="1:12" ht="15.75" x14ac:dyDescent="0.25">
      <c r="A8" s="21"/>
      <c r="B8" s="11"/>
      <c r="C8" s="68" t="s">
        <v>579</v>
      </c>
      <c r="D8" s="68" t="s">
        <v>580</v>
      </c>
      <c r="E8" s="68" t="s">
        <v>581</v>
      </c>
      <c r="F8" s="68" t="s">
        <v>579</v>
      </c>
      <c r="G8" s="68" t="s">
        <v>580</v>
      </c>
      <c r="H8" s="68" t="s">
        <v>581</v>
      </c>
      <c r="I8" s="22"/>
      <c r="J8" s="68" t="s">
        <v>579</v>
      </c>
      <c r="K8" s="68" t="s">
        <v>580</v>
      </c>
      <c r="L8" s="68" t="s">
        <v>581</v>
      </c>
    </row>
    <row r="9" spans="1:12" ht="15.75" x14ac:dyDescent="0.25">
      <c r="A9" s="38" t="s">
        <v>8</v>
      </c>
      <c r="B9" s="39" t="s">
        <v>9</v>
      </c>
      <c r="C9" s="40">
        <v>36320</v>
      </c>
      <c r="D9" s="40">
        <v>48087</v>
      </c>
      <c r="E9" s="40">
        <v>47353</v>
      </c>
      <c r="F9" s="40"/>
      <c r="G9" s="40"/>
      <c r="H9" s="40"/>
      <c r="I9" s="40"/>
      <c r="J9" s="40">
        <v>36320</v>
      </c>
      <c r="K9" s="40">
        <v>48087</v>
      </c>
      <c r="L9" s="40">
        <v>47353</v>
      </c>
    </row>
    <row r="10" spans="1:12" ht="15.75" x14ac:dyDescent="0.25">
      <c r="A10" s="38" t="s">
        <v>10</v>
      </c>
      <c r="B10" s="41" t="s">
        <v>11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5.75" x14ac:dyDescent="0.25">
      <c r="A11" s="38" t="s">
        <v>12</v>
      </c>
      <c r="B11" s="41" t="s">
        <v>13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5.75" x14ac:dyDescent="0.25">
      <c r="A12" s="23" t="s">
        <v>14</v>
      </c>
      <c r="B12" s="41" t="s">
        <v>15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5.75" x14ac:dyDescent="0.25">
      <c r="A13" s="23" t="s">
        <v>16</v>
      </c>
      <c r="B13" s="41" t="s">
        <v>17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ht="15.75" x14ac:dyDescent="0.25">
      <c r="A14" s="23" t="s">
        <v>18</v>
      </c>
      <c r="B14" s="41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15.75" x14ac:dyDescent="0.25">
      <c r="A15" s="23" t="s">
        <v>20</v>
      </c>
      <c r="B15" s="41" t="s">
        <v>21</v>
      </c>
      <c r="C15" s="40">
        <v>576</v>
      </c>
      <c r="D15" s="40">
        <v>598</v>
      </c>
      <c r="E15" s="40">
        <v>598</v>
      </c>
      <c r="F15" s="40"/>
      <c r="G15" s="40"/>
      <c r="H15" s="40"/>
      <c r="I15" s="40"/>
      <c r="J15" s="40">
        <v>576</v>
      </c>
      <c r="K15" s="40">
        <v>598</v>
      </c>
      <c r="L15" s="40">
        <v>598</v>
      </c>
    </row>
    <row r="16" spans="1:12" ht="15.75" x14ac:dyDescent="0.25">
      <c r="A16" s="23" t="s">
        <v>22</v>
      </c>
      <c r="B16" s="41" t="s">
        <v>23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15.75" x14ac:dyDescent="0.25">
      <c r="A17" s="13" t="s">
        <v>24</v>
      </c>
      <c r="B17" s="41" t="s">
        <v>25</v>
      </c>
      <c r="C17" s="40">
        <v>160</v>
      </c>
      <c r="D17" s="40">
        <v>231</v>
      </c>
      <c r="E17" s="40">
        <v>231</v>
      </c>
      <c r="F17" s="40"/>
      <c r="G17" s="40"/>
      <c r="H17" s="40"/>
      <c r="I17" s="40"/>
      <c r="J17" s="40">
        <v>160</v>
      </c>
      <c r="K17" s="40">
        <v>231</v>
      </c>
      <c r="L17" s="40">
        <v>231</v>
      </c>
    </row>
    <row r="18" spans="1:12" ht="15.75" x14ac:dyDescent="0.25">
      <c r="A18" s="13" t="s">
        <v>26</v>
      </c>
      <c r="B18" s="41" t="s">
        <v>27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5.75" x14ac:dyDescent="0.25">
      <c r="A19" s="13" t="s">
        <v>28</v>
      </c>
      <c r="B19" s="41" t="s">
        <v>29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ht="15.75" x14ac:dyDescent="0.25">
      <c r="A20" s="13" t="s">
        <v>30</v>
      </c>
      <c r="B20" s="41" t="s">
        <v>31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15.75" x14ac:dyDescent="0.25">
      <c r="A21" s="13" t="s">
        <v>32</v>
      </c>
      <c r="B21" s="41" t="s">
        <v>33</v>
      </c>
      <c r="C21" s="40">
        <v>200</v>
      </c>
      <c r="D21" s="40">
        <v>172</v>
      </c>
      <c r="E21" s="40">
        <v>169</v>
      </c>
      <c r="F21" s="40"/>
      <c r="G21" s="40"/>
      <c r="H21" s="40"/>
      <c r="I21" s="40"/>
      <c r="J21" s="40">
        <v>200</v>
      </c>
      <c r="K21" s="40">
        <v>172</v>
      </c>
      <c r="L21" s="40">
        <v>169</v>
      </c>
    </row>
    <row r="22" spans="1:12" ht="15.75" x14ac:dyDescent="0.25">
      <c r="A22" s="42" t="s">
        <v>34</v>
      </c>
      <c r="B22" s="43" t="s">
        <v>35</v>
      </c>
      <c r="C22" s="40">
        <f>SUM(C9:C21)</f>
        <v>37256</v>
      </c>
      <c r="D22" s="40">
        <f>SUM(D9:D21)</f>
        <v>49088</v>
      </c>
      <c r="E22" s="40">
        <f>SUM(E9:E21)</f>
        <v>48351</v>
      </c>
      <c r="F22" s="40"/>
      <c r="G22" s="40"/>
      <c r="H22" s="40"/>
      <c r="I22" s="40"/>
      <c r="J22" s="40">
        <f>SUM(J9:J21)</f>
        <v>37256</v>
      </c>
      <c r="K22" s="40">
        <f>SUM(K9:K21)</f>
        <v>49088</v>
      </c>
      <c r="L22" s="40">
        <f>SUM(L9:L21)</f>
        <v>48351</v>
      </c>
    </row>
    <row r="23" spans="1:12" ht="15.75" x14ac:dyDescent="0.25">
      <c r="A23" s="13" t="s">
        <v>36</v>
      </c>
      <c r="B23" s="41" t="s">
        <v>37</v>
      </c>
      <c r="C23" s="40">
        <v>4765</v>
      </c>
      <c r="D23" s="40">
        <v>4765</v>
      </c>
      <c r="E23" s="40">
        <v>4726</v>
      </c>
      <c r="F23" s="40"/>
      <c r="G23" s="40"/>
      <c r="H23" s="40"/>
      <c r="I23" s="40"/>
      <c r="J23" s="40">
        <v>4765</v>
      </c>
      <c r="K23" s="40">
        <v>4765</v>
      </c>
      <c r="L23" s="40">
        <v>4726</v>
      </c>
    </row>
    <row r="24" spans="1:12" ht="15.75" x14ac:dyDescent="0.25">
      <c r="A24" s="13" t="s">
        <v>38</v>
      </c>
      <c r="B24" s="41" t="s">
        <v>39</v>
      </c>
      <c r="C24" s="40">
        <v>1500</v>
      </c>
      <c r="D24" s="40">
        <v>1500</v>
      </c>
      <c r="E24" s="40">
        <v>1500</v>
      </c>
      <c r="F24" s="40"/>
      <c r="G24" s="40"/>
      <c r="H24" s="40"/>
      <c r="I24" s="40"/>
      <c r="J24" s="40">
        <v>1500</v>
      </c>
      <c r="K24" s="40">
        <v>1500</v>
      </c>
      <c r="L24" s="40">
        <v>1500</v>
      </c>
    </row>
    <row r="25" spans="1:12" ht="15.75" x14ac:dyDescent="0.25">
      <c r="A25" s="17" t="s">
        <v>40</v>
      </c>
      <c r="B25" s="41" t="s">
        <v>41</v>
      </c>
      <c r="C25" s="40">
        <v>80</v>
      </c>
      <c r="D25" s="40">
        <v>80</v>
      </c>
      <c r="E25" s="40">
        <v>80</v>
      </c>
      <c r="F25" s="40"/>
      <c r="G25" s="40"/>
      <c r="H25" s="40"/>
      <c r="I25" s="40"/>
      <c r="J25" s="40">
        <v>80</v>
      </c>
      <c r="K25" s="40">
        <v>80</v>
      </c>
      <c r="L25" s="40">
        <v>80</v>
      </c>
    </row>
    <row r="26" spans="1:12" ht="15.75" x14ac:dyDescent="0.25">
      <c r="A26" s="15" t="s">
        <v>42</v>
      </c>
      <c r="B26" s="43" t="s">
        <v>43</v>
      </c>
      <c r="C26" s="40">
        <f>SUM(C23:C25)</f>
        <v>6345</v>
      </c>
      <c r="D26" s="40">
        <f>SUM(D23:D25)</f>
        <v>6345</v>
      </c>
      <c r="E26" s="40">
        <f>SUM(E23:E25)</f>
        <v>6306</v>
      </c>
      <c r="F26" s="40"/>
      <c r="G26" s="40"/>
      <c r="H26" s="40"/>
      <c r="I26" s="40"/>
      <c r="J26" s="40">
        <f>SUM(J23:J25)</f>
        <v>6345</v>
      </c>
      <c r="K26" s="40">
        <f>SUM(K23:K25)</f>
        <v>6345</v>
      </c>
      <c r="L26" s="40">
        <f>SUM(L23:L25)</f>
        <v>6306</v>
      </c>
    </row>
    <row r="27" spans="1:12" ht="15.75" x14ac:dyDescent="0.25">
      <c r="A27" s="42" t="s">
        <v>44</v>
      </c>
      <c r="B27" s="43" t="s">
        <v>45</v>
      </c>
      <c r="C27" s="40">
        <f>SUM(C22,C26)</f>
        <v>43601</v>
      </c>
      <c r="D27" s="40">
        <f>SUM(D22,D26)</f>
        <v>55433</v>
      </c>
      <c r="E27" s="40">
        <f>SUM(E22,E26)</f>
        <v>54657</v>
      </c>
      <c r="F27" s="40"/>
      <c r="G27" s="40"/>
      <c r="H27" s="40"/>
      <c r="I27" s="40"/>
      <c r="J27" s="40">
        <f>SUM(J22,J26)</f>
        <v>43601</v>
      </c>
      <c r="K27" s="40">
        <f>SUM(K22,K26)</f>
        <v>55433</v>
      </c>
      <c r="L27" s="40">
        <f>SUM(L22,L26)</f>
        <v>54657</v>
      </c>
    </row>
    <row r="28" spans="1:12" ht="15.75" x14ac:dyDescent="0.25">
      <c r="A28" s="15" t="s">
        <v>46</v>
      </c>
      <c r="B28" s="43" t="s">
        <v>47</v>
      </c>
      <c r="C28" s="40">
        <v>9220</v>
      </c>
      <c r="D28" s="40">
        <v>10885</v>
      </c>
      <c r="E28" s="40">
        <v>10561</v>
      </c>
      <c r="F28" s="40"/>
      <c r="G28" s="40"/>
      <c r="H28" s="40"/>
      <c r="I28" s="40"/>
      <c r="J28" s="40">
        <v>9220</v>
      </c>
      <c r="K28" s="40">
        <v>10885</v>
      </c>
      <c r="L28" s="40">
        <v>10561</v>
      </c>
    </row>
    <row r="29" spans="1:12" ht="15.75" x14ac:dyDescent="0.25">
      <c r="A29" s="13" t="s">
        <v>48</v>
      </c>
      <c r="B29" s="41" t="s">
        <v>49</v>
      </c>
      <c r="C29" s="40">
        <v>100</v>
      </c>
      <c r="D29" s="40">
        <v>290</v>
      </c>
      <c r="E29" s="40">
        <v>288</v>
      </c>
      <c r="F29" s="40"/>
      <c r="G29" s="40"/>
      <c r="H29" s="40"/>
      <c r="I29" s="40"/>
      <c r="J29" s="40">
        <v>100</v>
      </c>
      <c r="K29" s="40">
        <v>290</v>
      </c>
      <c r="L29" s="40">
        <v>288</v>
      </c>
    </row>
    <row r="30" spans="1:12" ht="15.75" x14ac:dyDescent="0.25">
      <c r="A30" s="13" t="s">
        <v>50</v>
      </c>
      <c r="B30" s="41" t="s">
        <v>51</v>
      </c>
      <c r="C30" s="40">
        <v>5509</v>
      </c>
      <c r="D30" s="40">
        <v>7612</v>
      </c>
      <c r="E30" s="40">
        <v>7506</v>
      </c>
      <c r="F30" s="40"/>
      <c r="G30" s="40"/>
      <c r="H30" s="40"/>
      <c r="I30" s="40"/>
      <c r="J30" s="40">
        <v>5509</v>
      </c>
      <c r="K30" s="40">
        <v>7612</v>
      </c>
      <c r="L30" s="40">
        <v>7506</v>
      </c>
    </row>
    <row r="31" spans="1:12" ht="15.75" x14ac:dyDescent="0.25">
      <c r="A31" s="13" t="s">
        <v>52</v>
      </c>
      <c r="B31" s="41" t="s">
        <v>53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ht="15.75" x14ac:dyDescent="0.25">
      <c r="A32" s="15" t="s">
        <v>54</v>
      </c>
      <c r="B32" s="43" t="s">
        <v>55</v>
      </c>
      <c r="C32" s="40">
        <f>SUM(C29:C31)</f>
        <v>5609</v>
      </c>
      <c r="D32" s="40">
        <f>SUM(D29:D31)</f>
        <v>7902</v>
      </c>
      <c r="E32" s="40">
        <f>SUM(E29:E31)</f>
        <v>7794</v>
      </c>
      <c r="F32" s="40"/>
      <c r="G32" s="40"/>
      <c r="H32" s="40"/>
      <c r="I32" s="40"/>
      <c r="J32" s="40">
        <f>SUM(J29:J31)</f>
        <v>5609</v>
      </c>
      <c r="K32" s="40">
        <f>SUM(K29:K31)</f>
        <v>7902</v>
      </c>
      <c r="L32" s="40">
        <f>SUM(L29:L31)</f>
        <v>7794</v>
      </c>
    </row>
    <row r="33" spans="1:12" ht="15.75" x14ac:dyDescent="0.25">
      <c r="A33" s="13" t="s">
        <v>56</v>
      </c>
      <c r="B33" s="41" t="s">
        <v>57</v>
      </c>
      <c r="C33" s="40">
        <v>55</v>
      </c>
      <c r="D33" s="40">
        <v>68</v>
      </c>
      <c r="E33" s="40">
        <v>61</v>
      </c>
      <c r="F33" s="40"/>
      <c r="G33" s="40"/>
      <c r="H33" s="40"/>
      <c r="I33" s="40"/>
      <c r="J33" s="40">
        <v>55</v>
      </c>
      <c r="K33" s="40">
        <v>68</v>
      </c>
      <c r="L33" s="40">
        <v>61</v>
      </c>
    </row>
    <row r="34" spans="1:12" ht="15.75" x14ac:dyDescent="0.25">
      <c r="A34" s="13" t="s">
        <v>58</v>
      </c>
      <c r="B34" s="41" t="s">
        <v>59</v>
      </c>
      <c r="C34" s="40">
        <v>400</v>
      </c>
      <c r="D34" s="40">
        <v>405</v>
      </c>
      <c r="E34" s="40">
        <v>349</v>
      </c>
      <c r="F34" s="40"/>
      <c r="G34" s="40"/>
      <c r="H34" s="40"/>
      <c r="I34" s="40"/>
      <c r="J34" s="40">
        <v>400</v>
      </c>
      <c r="K34" s="40">
        <v>405</v>
      </c>
      <c r="L34" s="40">
        <v>349</v>
      </c>
    </row>
    <row r="35" spans="1:12" ht="15" customHeight="1" x14ac:dyDescent="0.25">
      <c r="A35" s="15" t="s">
        <v>60</v>
      </c>
      <c r="B35" s="43" t="s">
        <v>61</v>
      </c>
      <c r="C35" s="40">
        <f>SUM(C33:C34)</f>
        <v>455</v>
      </c>
      <c r="D35" s="40">
        <f>SUM(D33:D34)</f>
        <v>473</v>
      </c>
      <c r="E35" s="40">
        <f>SUM(E33:E34)</f>
        <v>410</v>
      </c>
      <c r="F35" s="40"/>
      <c r="G35" s="40"/>
      <c r="H35" s="40"/>
      <c r="I35" s="40"/>
      <c r="J35" s="40">
        <f>SUM(J33:J34)</f>
        <v>455</v>
      </c>
      <c r="K35" s="40">
        <f>SUM(K33:K34)</f>
        <v>473</v>
      </c>
      <c r="L35" s="40">
        <f>SUM(L33:L34)</f>
        <v>410</v>
      </c>
    </row>
    <row r="36" spans="1:12" ht="15.75" x14ac:dyDescent="0.25">
      <c r="A36" s="13" t="s">
        <v>62</v>
      </c>
      <c r="B36" s="41" t="s">
        <v>63</v>
      </c>
      <c r="C36" s="40">
        <v>4910</v>
      </c>
      <c r="D36" s="40">
        <v>4850</v>
      </c>
      <c r="E36" s="40">
        <v>4333</v>
      </c>
      <c r="F36" s="40"/>
      <c r="G36" s="40"/>
      <c r="H36" s="40"/>
      <c r="I36" s="40"/>
      <c r="J36" s="40">
        <v>4910</v>
      </c>
      <c r="K36" s="40">
        <v>4850</v>
      </c>
      <c r="L36" s="40">
        <v>4333</v>
      </c>
    </row>
    <row r="37" spans="1:12" ht="15.75" x14ac:dyDescent="0.25">
      <c r="A37" s="13" t="s">
        <v>64</v>
      </c>
      <c r="B37" s="41" t="s">
        <v>65</v>
      </c>
      <c r="C37" s="40">
        <v>8273</v>
      </c>
      <c r="D37" s="40">
        <v>9085</v>
      </c>
      <c r="E37" s="40">
        <v>8862</v>
      </c>
      <c r="F37" s="40"/>
      <c r="G37" s="40"/>
      <c r="H37" s="40"/>
      <c r="I37" s="40"/>
      <c r="J37" s="40">
        <v>8273</v>
      </c>
      <c r="K37" s="40">
        <v>9085</v>
      </c>
      <c r="L37" s="40">
        <v>8862</v>
      </c>
    </row>
    <row r="38" spans="1:12" ht="15.75" x14ac:dyDescent="0.25">
      <c r="A38" s="13" t="s">
        <v>66</v>
      </c>
      <c r="B38" s="41" t="s">
        <v>67</v>
      </c>
      <c r="C38" s="40"/>
      <c r="D38" s="40">
        <v>8</v>
      </c>
      <c r="E38" s="40">
        <v>8</v>
      </c>
      <c r="F38" s="40"/>
      <c r="G38" s="40"/>
      <c r="H38" s="40"/>
      <c r="I38" s="40"/>
      <c r="J38" s="40"/>
      <c r="K38" s="40">
        <v>8</v>
      </c>
      <c r="L38" s="40">
        <v>8</v>
      </c>
    </row>
    <row r="39" spans="1:12" ht="15.75" x14ac:dyDescent="0.25">
      <c r="A39" s="13" t="s">
        <v>68</v>
      </c>
      <c r="B39" s="41" t="s">
        <v>69</v>
      </c>
      <c r="C39" s="40">
        <v>7812</v>
      </c>
      <c r="D39" s="40">
        <v>5910</v>
      </c>
      <c r="E39" s="40">
        <v>4827</v>
      </c>
      <c r="F39" s="40"/>
      <c r="G39" s="40"/>
      <c r="H39" s="40"/>
      <c r="I39" s="40"/>
      <c r="J39" s="40">
        <v>7812</v>
      </c>
      <c r="K39" s="40">
        <v>5910</v>
      </c>
      <c r="L39" s="40">
        <v>4827</v>
      </c>
    </row>
    <row r="40" spans="1:12" ht="15.75" x14ac:dyDescent="0.25">
      <c r="A40" s="44" t="s">
        <v>70</v>
      </c>
      <c r="B40" s="41" t="s">
        <v>71</v>
      </c>
      <c r="C40" s="40">
        <v>800</v>
      </c>
      <c r="D40" s="40">
        <v>800</v>
      </c>
      <c r="E40" s="40">
        <v>555</v>
      </c>
      <c r="F40" s="40"/>
      <c r="G40" s="40"/>
      <c r="H40" s="40"/>
      <c r="I40" s="40"/>
      <c r="J40" s="40">
        <v>800</v>
      </c>
      <c r="K40" s="40">
        <v>800</v>
      </c>
      <c r="L40" s="40">
        <v>555</v>
      </c>
    </row>
    <row r="41" spans="1:12" ht="15.75" x14ac:dyDescent="0.25">
      <c r="A41" s="17" t="s">
        <v>72</v>
      </c>
      <c r="B41" s="41" t="s">
        <v>73</v>
      </c>
      <c r="C41" s="40">
        <v>250</v>
      </c>
      <c r="D41" s="40">
        <v>331</v>
      </c>
      <c r="E41" s="40">
        <v>331</v>
      </c>
      <c r="F41" s="40"/>
      <c r="G41" s="40"/>
      <c r="H41" s="40"/>
      <c r="I41" s="40"/>
      <c r="J41" s="40">
        <v>250</v>
      </c>
      <c r="K41" s="40">
        <v>331</v>
      </c>
      <c r="L41" s="40">
        <v>331</v>
      </c>
    </row>
    <row r="42" spans="1:12" ht="15.75" x14ac:dyDescent="0.25">
      <c r="A42" s="13" t="s">
        <v>74</v>
      </c>
      <c r="B42" s="41" t="s">
        <v>75</v>
      </c>
      <c r="C42" s="40">
        <v>1437</v>
      </c>
      <c r="D42" s="40">
        <v>3826</v>
      </c>
      <c r="E42" s="40">
        <v>3472</v>
      </c>
      <c r="F42" s="40"/>
      <c r="G42" s="40"/>
      <c r="H42" s="40"/>
      <c r="I42" s="40"/>
      <c r="J42" s="40">
        <v>1437</v>
      </c>
      <c r="K42" s="40">
        <v>3826</v>
      </c>
      <c r="L42" s="40">
        <v>3472</v>
      </c>
    </row>
    <row r="43" spans="1:12" ht="15.75" x14ac:dyDescent="0.25">
      <c r="A43" s="15" t="s">
        <v>76</v>
      </c>
      <c r="B43" s="43" t="s">
        <v>77</v>
      </c>
      <c r="C43" s="40">
        <f>SUM(C36:C42)</f>
        <v>23482</v>
      </c>
      <c r="D43" s="40">
        <f>SUM(D36:D42)</f>
        <v>24810</v>
      </c>
      <c r="E43" s="40">
        <f>SUM(E36:E42)</f>
        <v>22388</v>
      </c>
      <c r="F43" s="40"/>
      <c r="G43" s="40"/>
      <c r="H43" s="40"/>
      <c r="I43" s="40"/>
      <c r="J43" s="40">
        <f>SUM(J36:J42)</f>
        <v>23482</v>
      </c>
      <c r="K43" s="40">
        <f>SUM(K36:K42)</f>
        <v>24810</v>
      </c>
      <c r="L43" s="40">
        <f>SUM(L36:L42)</f>
        <v>22388</v>
      </c>
    </row>
    <row r="44" spans="1:12" ht="15.75" x14ac:dyDescent="0.25">
      <c r="A44" s="13" t="s">
        <v>78</v>
      </c>
      <c r="B44" s="41" t="s">
        <v>79</v>
      </c>
      <c r="C44" s="40">
        <v>60</v>
      </c>
      <c r="D44" s="40">
        <v>20</v>
      </c>
      <c r="E44" s="40">
        <v>12</v>
      </c>
      <c r="F44" s="40"/>
      <c r="G44" s="40"/>
      <c r="H44" s="40"/>
      <c r="I44" s="40"/>
      <c r="J44" s="40">
        <v>60</v>
      </c>
      <c r="K44" s="40">
        <v>20</v>
      </c>
      <c r="L44" s="40">
        <v>12</v>
      </c>
    </row>
    <row r="45" spans="1:12" ht="15.75" x14ac:dyDescent="0.25">
      <c r="A45" s="13" t="s">
        <v>80</v>
      </c>
      <c r="B45" s="41" t="s">
        <v>81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ht="15.75" x14ac:dyDescent="0.25">
      <c r="A46" s="15" t="s">
        <v>82</v>
      </c>
      <c r="B46" s="43" t="s">
        <v>83</v>
      </c>
      <c r="C46" s="40">
        <f>SUM(C44:C45)</f>
        <v>60</v>
      </c>
      <c r="D46" s="40">
        <f>SUM(D44:D45)</f>
        <v>20</v>
      </c>
      <c r="E46" s="40">
        <f>SUM(E44:E45)</f>
        <v>12</v>
      </c>
      <c r="F46" s="40"/>
      <c r="G46" s="40"/>
      <c r="H46" s="40"/>
      <c r="I46" s="40"/>
      <c r="J46" s="40">
        <f>SUM(J44:J45)</f>
        <v>60</v>
      </c>
      <c r="K46" s="40">
        <f>SUM(K44:K45)</f>
        <v>20</v>
      </c>
      <c r="L46" s="40">
        <f>SUM(L44:L45)</f>
        <v>12</v>
      </c>
    </row>
    <row r="47" spans="1:12" ht="15.75" x14ac:dyDescent="0.25">
      <c r="A47" s="13" t="s">
        <v>84</v>
      </c>
      <c r="B47" s="41" t="s">
        <v>85</v>
      </c>
      <c r="C47" s="40">
        <v>7415</v>
      </c>
      <c r="D47" s="40">
        <v>7919</v>
      </c>
      <c r="E47" s="40">
        <v>6902</v>
      </c>
      <c r="F47" s="40"/>
      <c r="G47" s="40"/>
      <c r="H47" s="40"/>
      <c r="I47" s="40"/>
      <c r="J47" s="40">
        <v>7415</v>
      </c>
      <c r="K47" s="40">
        <v>7919</v>
      </c>
      <c r="L47" s="40">
        <v>6902</v>
      </c>
    </row>
    <row r="48" spans="1:12" ht="15.75" x14ac:dyDescent="0.25">
      <c r="A48" s="13" t="s">
        <v>86</v>
      </c>
      <c r="B48" s="41" t="s">
        <v>87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ht="15.75" x14ac:dyDescent="0.25">
      <c r="A49" s="13" t="s">
        <v>88</v>
      </c>
      <c r="B49" s="41" t="s">
        <v>89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ht="15.75" x14ac:dyDescent="0.25">
      <c r="A50" s="13" t="s">
        <v>90</v>
      </c>
      <c r="B50" s="41" t="s">
        <v>91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ht="15.75" x14ac:dyDescent="0.25">
      <c r="A51" s="13" t="s">
        <v>92</v>
      </c>
      <c r="B51" s="41" t="s">
        <v>93</v>
      </c>
      <c r="C51" s="40">
        <v>55</v>
      </c>
      <c r="D51" s="40">
        <v>55</v>
      </c>
      <c r="E51" s="40">
        <v>1</v>
      </c>
      <c r="F51" s="40"/>
      <c r="G51" s="40"/>
      <c r="H51" s="40"/>
      <c r="I51" s="40"/>
      <c r="J51" s="40">
        <v>55</v>
      </c>
      <c r="K51" s="40">
        <v>55</v>
      </c>
      <c r="L51" s="40">
        <v>1</v>
      </c>
    </row>
    <row r="52" spans="1:12" ht="15.75" x14ac:dyDescent="0.25">
      <c r="A52" s="15" t="s">
        <v>94</v>
      </c>
      <c r="B52" s="43" t="s">
        <v>95</v>
      </c>
      <c r="C52" s="40">
        <f>SUM(C47:C51)</f>
        <v>7470</v>
      </c>
      <c r="D52" s="40">
        <f>SUM(D47:D51)</f>
        <v>7974</v>
      </c>
      <c r="E52" s="40">
        <f>SUM(E47:E51)</f>
        <v>6903</v>
      </c>
      <c r="F52" s="40"/>
      <c r="G52" s="40"/>
      <c r="H52" s="40"/>
      <c r="I52" s="40"/>
      <c r="J52" s="40">
        <f>SUM(J47:J51)</f>
        <v>7470</v>
      </c>
      <c r="K52" s="40">
        <f>SUM(K47:K51)</f>
        <v>7974</v>
      </c>
      <c r="L52" s="40">
        <f>SUM(L47:L51)</f>
        <v>6903</v>
      </c>
    </row>
    <row r="53" spans="1:12" ht="15.75" x14ac:dyDescent="0.25">
      <c r="A53" s="15" t="s">
        <v>96</v>
      </c>
      <c r="B53" s="43" t="s">
        <v>97</v>
      </c>
      <c r="C53" s="40">
        <f>SUM(C32,C35,C43,C46,C52)</f>
        <v>37076</v>
      </c>
      <c r="D53" s="40">
        <f>SUM(D32,D35,D43,D46,D52)</f>
        <v>41179</v>
      </c>
      <c r="E53" s="40">
        <f>SUM(E32,E35,E43,E46,E52)</f>
        <v>37507</v>
      </c>
      <c r="F53" s="40"/>
      <c r="G53" s="40"/>
      <c r="H53" s="40"/>
      <c r="I53" s="40"/>
      <c r="J53" s="40">
        <f>SUM(J32,J35,J43,J46,J52)</f>
        <v>37076</v>
      </c>
      <c r="K53" s="40">
        <f>SUM(K32,K35,K43,K46,K52)</f>
        <v>41179</v>
      </c>
      <c r="L53" s="40">
        <f>SUM(L32,L35,L43,L46,L52)</f>
        <v>37507</v>
      </c>
    </row>
    <row r="54" spans="1:12" ht="15.75" x14ac:dyDescent="0.25">
      <c r="A54" s="24" t="s">
        <v>98</v>
      </c>
      <c r="B54" s="41" t="s">
        <v>99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2" ht="15.75" x14ac:dyDescent="0.25">
      <c r="A55" s="24" t="s">
        <v>100</v>
      </c>
      <c r="B55" s="41" t="s">
        <v>101</v>
      </c>
      <c r="C55" s="40"/>
      <c r="D55" s="40">
        <v>365</v>
      </c>
      <c r="E55" s="40">
        <v>365</v>
      </c>
      <c r="F55" s="40"/>
      <c r="G55" s="40"/>
      <c r="H55" s="40"/>
      <c r="I55" s="40"/>
      <c r="J55" s="40"/>
      <c r="K55" s="40">
        <v>365</v>
      </c>
      <c r="L55" s="40">
        <v>365</v>
      </c>
    </row>
    <row r="56" spans="1:12" ht="15.75" x14ac:dyDescent="0.25">
      <c r="A56" s="45" t="s">
        <v>102</v>
      </c>
      <c r="B56" s="41" t="s">
        <v>103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1:12" ht="15.75" x14ac:dyDescent="0.25">
      <c r="A57" s="45" t="s">
        <v>104</v>
      </c>
      <c r="B57" s="41" t="s">
        <v>105</v>
      </c>
      <c r="C57" s="40">
        <v>300</v>
      </c>
      <c r="D57" s="40">
        <v>0</v>
      </c>
      <c r="E57" s="40">
        <v>0</v>
      </c>
      <c r="F57" s="40"/>
      <c r="G57" s="40"/>
      <c r="H57" s="40"/>
      <c r="I57" s="40"/>
      <c r="J57" s="40">
        <v>300</v>
      </c>
      <c r="K57" s="40">
        <v>0</v>
      </c>
      <c r="L57" s="40">
        <v>0</v>
      </c>
    </row>
    <row r="58" spans="1:12" ht="15.75" x14ac:dyDescent="0.25">
      <c r="A58" s="45" t="s">
        <v>106</v>
      </c>
      <c r="B58" s="41" t="s">
        <v>107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ht="15.75" x14ac:dyDescent="0.25">
      <c r="A59" s="24" t="s">
        <v>108</v>
      </c>
      <c r="B59" s="41" t="s">
        <v>109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 ht="15.75" x14ac:dyDescent="0.25">
      <c r="A60" s="24" t="s">
        <v>110</v>
      </c>
      <c r="B60" s="41" t="s">
        <v>111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 ht="15.75" x14ac:dyDescent="0.25">
      <c r="A61" s="24" t="s">
        <v>112</v>
      </c>
      <c r="B61" s="41" t="s">
        <v>113</v>
      </c>
      <c r="C61" s="40">
        <v>10060</v>
      </c>
      <c r="D61" s="40">
        <v>8681</v>
      </c>
      <c r="E61" s="40">
        <v>7637</v>
      </c>
      <c r="F61" s="40"/>
      <c r="G61" s="40"/>
      <c r="H61" s="40"/>
      <c r="I61" s="40"/>
      <c r="J61" s="40">
        <v>10060</v>
      </c>
      <c r="K61" s="40">
        <v>8681</v>
      </c>
      <c r="L61" s="40">
        <v>7637</v>
      </c>
    </row>
    <row r="62" spans="1:12" ht="15.75" x14ac:dyDescent="0.25">
      <c r="A62" s="25" t="s">
        <v>114</v>
      </c>
      <c r="B62" s="43" t="s">
        <v>115</v>
      </c>
      <c r="C62" s="40">
        <f>SUM(C54:C61)</f>
        <v>10360</v>
      </c>
      <c r="D62" s="40">
        <f>SUM(D54:D61)</f>
        <v>9046</v>
      </c>
      <c r="E62" s="40">
        <f>SUM(E54:E61)</f>
        <v>8002</v>
      </c>
      <c r="F62" s="40"/>
      <c r="G62" s="40"/>
      <c r="H62" s="40"/>
      <c r="I62" s="40"/>
      <c r="J62" s="40">
        <f>SUM(J54:J61)</f>
        <v>10360</v>
      </c>
      <c r="K62" s="40">
        <f>SUM(K54:K61)</f>
        <v>9046</v>
      </c>
      <c r="L62" s="40">
        <f>SUM(L54:L61)</f>
        <v>8002</v>
      </c>
    </row>
    <row r="63" spans="1:12" ht="15.75" x14ac:dyDescent="0.25">
      <c r="A63" s="46" t="s">
        <v>116</v>
      </c>
      <c r="B63" s="41" t="s">
        <v>117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</row>
    <row r="64" spans="1:12" ht="15.75" x14ac:dyDescent="0.25">
      <c r="A64" s="46" t="s">
        <v>118</v>
      </c>
      <c r="B64" s="41" t="s">
        <v>119</v>
      </c>
      <c r="C64" s="40"/>
      <c r="D64" s="40">
        <v>196</v>
      </c>
      <c r="E64" s="40">
        <v>196</v>
      </c>
      <c r="F64" s="40"/>
      <c r="G64" s="40"/>
      <c r="H64" s="40"/>
      <c r="I64" s="40"/>
      <c r="J64" s="40"/>
      <c r="K64" s="40">
        <v>196</v>
      </c>
      <c r="L64" s="40">
        <v>196</v>
      </c>
    </row>
    <row r="65" spans="1:12" ht="15.75" x14ac:dyDescent="0.25">
      <c r="A65" s="46" t="s">
        <v>120</v>
      </c>
      <c r="B65" s="41" t="s">
        <v>121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1:12" ht="15.75" x14ac:dyDescent="0.25">
      <c r="A66" s="46" t="s">
        <v>122</v>
      </c>
      <c r="B66" s="41" t="s">
        <v>123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ht="15.75" x14ac:dyDescent="0.25">
      <c r="A67" s="46" t="s">
        <v>124</v>
      </c>
      <c r="B67" s="41" t="s">
        <v>125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ht="15.75" x14ac:dyDescent="0.25">
      <c r="A68" s="46" t="s">
        <v>126</v>
      </c>
      <c r="B68" s="41" t="s">
        <v>127</v>
      </c>
      <c r="C68" s="40">
        <v>141</v>
      </c>
      <c r="D68" s="40">
        <v>141</v>
      </c>
      <c r="E68" s="40">
        <v>141</v>
      </c>
      <c r="F68" s="40"/>
      <c r="G68" s="40"/>
      <c r="H68" s="40"/>
      <c r="I68" s="40"/>
      <c r="J68" s="40">
        <v>141</v>
      </c>
      <c r="K68" s="40">
        <v>141</v>
      </c>
      <c r="L68" s="40">
        <v>141</v>
      </c>
    </row>
    <row r="69" spans="1:12" ht="15.75" x14ac:dyDescent="0.25">
      <c r="A69" s="46" t="s">
        <v>128</v>
      </c>
      <c r="B69" s="41" t="s">
        <v>129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</row>
    <row r="70" spans="1:12" ht="15.75" x14ac:dyDescent="0.25">
      <c r="A70" s="46" t="s">
        <v>130</v>
      </c>
      <c r="B70" s="41" t="s">
        <v>131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</row>
    <row r="71" spans="1:12" ht="15.75" x14ac:dyDescent="0.25">
      <c r="A71" s="46" t="s">
        <v>132</v>
      </c>
      <c r="B71" s="41" t="s">
        <v>133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 ht="15.75" x14ac:dyDescent="0.25">
      <c r="A72" s="47" t="s">
        <v>134</v>
      </c>
      <c r="B72" s="41" t="s">
        <v>135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5.75" x14ac:dyDescent="0.25">
      <c r="A73" s="46" t="s">
        <v>136</v>
      </c>
      <c r="B73" s="64" t="s">
        <v>139</v>
      </c>
      <c r="C73" s="40">
        <v>1780</v>
      </c>
      <c r="D73" s="40">
        <v>2906</v>
      </c>
      <c r="E73" s="40">
        <v>2906</v>
      </c>
      <c r="F73" s="40">
        <v>600</v>
      </c>
      <c r="G73" s="40">
        <v>600</v>
      </c>
      <c r="H73" s="40">
        <v>480</v>
      </c>
      <c r="I73" s="40"/>
      <c r="J73" s="40">
        <v>2380</v>
      </c>
      <c r="K73" s="40">
        <v>3506</v>
      </c>
      <c r="L73" s="40">
        <v>3386</v>
      </c>
    </row>
    <row r="74" spans="1:12" ht="15.75" x14ac:dyDescent="0.25">
      <c r="A74" s="47" t="s">
        <v>138</v>
      </c>
      <c r="B74" s="64" t="s">
        <v>572</v>
      </c>
      <c r="C74" s="40">
        <v>3029</v>
      </c>
      <c r="D74" s="40">
        <v>3658</v>
      </c>
      <c r="E74" s="40"/>
      <c r="F74" s="40"/>
      <c r="G74" s="40"/>
      <c r="H74" s="40"/>
      <c r="I74" s="40"/>
      <c r="J74" s="40">
        <v>3029</v>
      </c>
      <c r="K74" s="40">
        <v>3658</v>
      </c>
      <c r="L74" s="40"/>
    </row>
    <row r="75" spans="1:12" ht="15.75" x14ac:dyDescent="0.25">
      <c r="A75" s="47" t="s">
        <v>140</v>
      </c>
      <c r="B75" s="64" t="s">
        <v>572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12" ht="15.75" x14ac:dyDescent="0.25">
      <c r="A76" s="25" t="s">
        <v>141</v>
      </c>
      <c r="B76" s="43" t="s">
        <v>142</v>
      </c>
      <c r="C76" s="40">
        <f>SUM(C63:C75)</f>
        <v>4950</v>
      </c>
      <c r="D76" s="40">
        <f>SUM(D63:D75)</f>
        <v>6901</v>
      </c>
      <c r="E76" s="40">
        <f>SUM(E63:E75)</f>
        <v>3243</v>
      </c>
      <c r="F76" s="40">
        <f>SUM(F63:F75)</f>
        <v>600</v>
      </c>
      <c r="G76" s="40">
        <f t="shared" ref="G76:H76" si="0">SUM(G63:G75)</f>
        <v>600</v>
      </c>
      <c r="H76" s="40">
        <f t="shared" si="0"/>
        <v>480</v>
      </c>
      <c r="I76" s="40"/>
      <c r="J76" s="40">
        <f>SUM(J63:J75)</f>
        <v>5550</v>
      </c>
      <c r="K76" s="40">
        <f>SUM(K63:K75)</f>
        <v>7501</v>
      </c>
      <c r="L76" s="40">
        <f>SUM(L63:L75)</f>
        <v>3723</v>
      </c>
    </row>
    <row r="77" spans="1:12" ht="15.75" x14ac:dyDescent="0.25">
      <c r="A77" s="26" t="s">
        <v>143</v>
      </c>
      <c r="B77" s="43"/>
      <c r="C77" s="40">
        <v>105207</v>
      </c>
      <c r="D77" s="40">
        <v>123441</v>
      </c>
      <c r="E77" s="40">
        <v>113970</v>
      </c>
      <c r="F77" s="40">
        <v>600</v>
      </c>
      <c r="G77" s="40">
        <v>600</v>
      </c>
      <c r="H77" s="40">
        <v>480</v>
      </c>
      <c r="I77" s="40"/>
      <c r="J77" s="40">
        <v>38198</v>
      </c>
      <c r="K77" s="40">
        <v>124041</v>
      </c>
      <c r="L77" s="40">
        <v>114450</v>
      </c>
    </row>
    <row r="78" spans="1:12" ht="15.75" x14ac:dyDescent="0.25">
      <c r="A78" s="48" t="s">
        <v>144</v>
      </c>
      <c r="B78" s="41" t="s">
        <v>145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</row>
    <row r="79" spans="1:12" ht="15.75" x14ac:dyDescent="0.25">
      <c r="A79" s="48" t="s">
        <v>146</v>
      </c>
      <c r="B79" s="41" t="s">
        <v>147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2" ht="15.75" x14ac:dyDescent="0.25">
      <c r="A80" s="48" t="s">
        <v>148</v>
      </c>
      <c r="B80" s="41" t="s">
        <v>149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2" ht="15.75" x14ac:dyDescent="0.25">
      <c r="A81" s="48" t="s">
        <v>150</v>
      </c>
      <c r="B81" s="41" t="s">
        <v>151</v>
      </c>
      <c r="C81" s="40">
        <v>1844</v>
      </c>
      <c r="D81" s="40">
        <v>3027</v>
      </c>
      <c r="E81" s="40">
        <v>3027</v>
      </c>
      <c r="F81" s="40"/>
      <c r="G81" s="40"/>
      <c r="H81" s="40"/>
      <c r="I81" s="40"/>
      <c r="J81" s="40">
        <v>1844</v>
      </c>
      <c r="K81" s="40">
        <v>3027</v>
      </c>
      <c r="L81" s="40">
        <v>3027</v>
      </c>
    </row>
    <row r="82" spans="1:12" ht="15.75" x14ac:dyDescent="0.25">
      <c r="A82" s="17" t="s">
        <v>152</v>
      </c>
      <c r="B82" s="41" t="s">
        <v>153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2" ht="15.75" x14ac:dyDescent="0.25">
      <c r="A83" s="17" t="s">
        <v>154</v>
      </c>
      <c r="B83" s="41" t="s">
        <v>155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1:12" ht="15.75" x14ac:dyDescent="0.25">
      <c r="A84" s="17" t="s">
        <v>156</v>
      </c>
      <c r="B84" s="41" t="s">
        <v>157</v>
      </c>
      <c r="C84" s="40">
        <v>498</v>
      </c>
      <c r="D84" s="40">
        <v>706</v>
      </c>
      <c r="E84" s="40">
        <v>706</v>
      </c>
      <c r="F84" s="40"/>
      <c r="G84" s="40"/>
      <c r="H84" s="40"/>
      <c r="I84" s="40"/>
      <c r="J84" s="40">
        <v>498</v>
      </c>
      <c r="K84" s="40">
        <v>706</v>
      </c>
      <c r="L84" s="40">
        <v>706</v>
      </c>
    </row>
    <row r="85" spans="1:12" ht="15.75" x14ac:dyDescent="0.25">
      <c r="A85" s="16" t="s">
        <v>158</v>
      </c>
      <c r="B85" s="43" t="s">
        <v>159</v>
      </c>
      <c r="C85" s="40">
        <f>SUM(C78:C84)</f>
        <v>2342</v>
      </c>
      <c r="D85" s="40">
        <f>SUM(D78:D84)</f>
        <v>3733</v>
      </c>
      <c r="E85" s="40">
        <f>SUM(E78:E84)</f>
        <v>3733</v>
      </c>
      <c r="F85" s="40"/>
      <c r="G85" s="40"/>
      <c r="H85" s="40"/>
      <c r="I85" s="40"/>
      <c r="J85" s="40">
        <f>SUM(J78:J84)</f>
        <v>2342</v>
      </c>
      <c r="K85" s="40">
        <f>SUM(K78:K84)</f>
        <v>3733</v>
      </c>
      <c r="L85" s="40">
        <f>SUM(L78:L84)</f>
        <v>3733</v>
      </c>
    </row>
    <row r="86" spans="1:12" ht="15.75" x14ac:dyDescent="0.25">
      <c r="A86" s="24" t="s">
        <v>160</v>
      </c>
      <c r="B86" s="41" t="s">
        <v>161</v>
      </c>
      <c r="C86" s="40">
        <v>866</v>
      </c>
      <c r="D86" s="40">
        <v>1600</v>
      </c>
      <c r="E86" s="40">
        <v>1600</v>
      </c>
      <c r="F86" s="40"/>
      <c r="G86" s="40"/>
      <c r="H86" s="40"/>
      <c r="I86" s="40"/>
      <c r="J86" s="40">
        <v>866</v>
      </c>
      <c r="K86" s="40">
        <v>1600</v>
      </c>
      <c r="L86" s="40">
        <v>1600</v>
      </c>
    </row>
    <row r="87" spans="1:12" ht="15.75" x14ac:dyDescent="0.25">
      <c r="A87" s="24" t="s">
        <v>162</v>
      </c>
      <c r="B87" s="41" t="s">
        <v>163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</row>
    <row r="88" spans="1:12" ht="15.75" x14ac:dyDescent="0.25">
      <c r="A88" s="24" t="s">
        <v>164</v>
      </c>
      <c r="B88" s="41" t="s">
        <v>165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2" ht="15.75" x14ac:dyDescent="0.25">
      <c r="A89" s="24" t="s">
        <v>166</v>
      </c>
      <c r="B89" s="41" t="s">
        <v>167</v>
      </c>
      <c r="C89" s="40">
        <v>234</v>
      </c>
      <c r="D89" s="40">
        <v>432</v>
      </c>
      <c r="E89" s="40">
        <v>432</v>
      </c>
      <c r="F89" s="40"/>
      <c r="G89" s="40"/>
      <c r="H89" s="40"/>
      <c r="I89" s="40"/>
      <c r="J89" s="40">
        <v>234</v>
      </c>
      <c r="K89" s="40">
        <v>432</v>
      </c>
      <c r="L89" s="40">
        <v>432</v>
      </c>
    </row>
    <row r="90" spans="1:12" ht="15.75" x14ac:dyDescent="0.25">
      <c r="A90" s="25" t="s">
        <v>168</v>
      </c>
      <c r="B90" s="43" t="s">
        <v>169</v>
      </c>
      <c r="C90" s="40">
        <f>SUM(C86:C89)</f>
        <v>1100</v>
      </c>
      <c r="D90" s="40">
        <f>SUM(D86:D89)</f>
        <v>2032</v>
      </c>
      <c r="E90" s="40">
        <f>SUM(E86:E89)</f>
        <v>2032</v>
      </c>
      <c r="F90" s="40"/>
      <c r="G90" s="40"/>
      <c r="H90" s="40"/>
      <c r="I90" s="40"/>
      <c r="J90" s="40">
        <f>SUM(J86:J89)</f>
        <v>1100</v>
      </c>
      <c r="K90" s="40">
        <f>SUM(K86:K89)</f>
        <v>2032</v>
      </c>
      <c r="L90" s="40">
        <f>SUM(L86:L89)</f>
        <v>2032</v>
      </c>
    </row>
    <row r="91" spans="1:12" ht="15.75" x14ac:dyDescent="0.25">
      <c r="A91" s="24" t="s">
        <v>170</v>
      </c>
      <c r="B91" s="41" t="s">
        <v>171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2" ht="15.75" x14ac:dyDescent="0.25">
      <c r="A92" s="24" t="s">
        <v>172</v>
      </c>
      <c r="B92" s="41" t="s">
        <v>173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2" ht="15.75" x14ac:dyDescent="0.25">
      <c r="A93" s="24" t="s">
        <v>174</v>
      </c>
      <c r="B93" s="41" t="s">
        <v>175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1:12" ht="15.75" x14ac:dyDescent="0.25">
      <c r="A94" s="24" t="s">
        <v>176</v>
      </c>
      <c r="B94" s="41" t="s">
        <v>177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1:12" ht="15.75" x14ac:dyDescent="0.25">
      <c r="A95" s="24" t="s">
        <v>178</v>
      </c>
      <c r="B95" s="41" t="s">
        <v>179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1:12" ht="15.75" x14ac:dyDescent="0.25">
      <c r="A96" s="24" t="s">
        <v>180</v>
      </c>
      <c r="B96" s="41" t="s">
        <v>181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</row>
    <row r="97" spans="1:29" ht="15.75" x14ac:dyDescent="0.25">
      <c r="A97" s="24" t="s">
        <v>182</v>
      </c>
      <c r="B97" s="41" t="s">
        <v>183</v>
      </c>
      <c r="C97" s="40"/>
      <c r="D97" s="40"/>
      <c r="E97" s="40"/>
      <c r="F97" s="40"/>
      <c r="G97" s="40"/>
      <c r="H97" s="40"/>
      <c r="I97" s="40"/>
      <c r="J97" s="40"/>
      <c r="K97" s="40"/>
      <c r="L97" s="40"/>
    </row>
    <row r="98" spans="1:29" ht="15.75" x14ac:dyDescent="0.25">
      <c r="A98" s="24" t="s">
        <v>184</v>
      </c>
      <c r="B98" s="41" t="s">
        <v>185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1:29" ht="15.75" x14ac:dyDescent="0.25">
      <c r="A99" s="25" t="s">
        <v>186</v>
      </c>
      <c r="B99" s="43" t="s">
        <v>187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</row>
    <row r="100" spans="1:29" ht="15.75" x14ac:dyDescent="0.25">
      <c r="A100" s="26" t="s">
        <v>188</v>
      </c>
      <c r="B100" s="43"/>
      <c r="C100" s="40">
        <v>3442</v>
      </c>
      <c r="D100" s="40">
        <v>5765</v>
      </c>
      <c r="E100" s="40">
        <v>5765</v>
      </c>
      <c r="F100" s="40"/>
      <c r="G100" s="40"/>
      <c r="H100" s="40"/>
      <c r="I100" s="40"/>
      <c r="J100" s="40">
        <v>3442</v>
      </c>
      <c r="K100" s="40">
        <v>5765</v>
      </c>
      <c r="L100" s="40">
        <v>5765</v>
      </c>
    </row>
    <row r="101" spans="1:29" ht="15.75" x14ac:dyDescent="0.25">
      <c r="A101" s="29" t="s">
        <v>189</v>
      </c>
      <c r="B101" s="49" t="s">
        <v>190</v>
      </c>
      <c r="C101" s="40">
        <f>SUM(C27,C28,C53,C62,C76,C85,C90,C99)</f>
        <v>108649</v>
      </c>
      <c r="D101" s="40">
        <f>SUM(D27,D28,D53,D62,D76,D85,D90,D99)</f>
        <v>129209</v>
      </c>
      <c r="E101" s="40">
        <f>SUM(E27,E28,E53,E62,E76,E85,E90,E99)</f>
        <v>119735</v>
      </c>
      <c r="F101" s="40">
        <f>SUM(F76)</f>
        <v>600</v>
      </c>
      <c r="G101" s="40">
        <f t="shared" ref="G101:H101" si="1">SUM(G76)</f>
        <v>600</v>
      </c>
      <c r="H101" s="40">
        <f t="shared" si="1"/>
        <v>480</v>
      </c>
      <c r="I101" s="40"/>
      <c r="J101" s="40">
        <f>SUM(J27,J28,J53,J62,J76,J85,J90,J99)</f>
        <v>109249</v>
      </c>
      <c r="K101" s="40">
        <f>SUM(K27,K28,K53,K62,K76,K85,K90,K99)</f>
        <v>129809</v>
      </c>
      <c r="L101" s="40">
        <f>SUM(L27,L28,L53,L62,L76,L85,L90,L99)</f>
        <v>120215</v>
      </c>
    </row>
    <row r="102" spans="1:29" ht="15.75" x14ac:dyDescent="0.25">
      <c r="A102" s="24" t="s">
        <v>191</v>
      </c>
      <c r="B102" s="13" t="s">
        <v>192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2"/>
      <c r="AC102" s="2"/>
    </row>
    <row r="103" spans="1:29" ht="15.75" x14ac:dyDescent="0.25">
      <c r="A103" s="24" t="s">
        <v>193</v>
      </c>
      <c r="B103" s="13" t="s">
        <v>194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2"/>
      <c r="AC103" s="2"/>
    </row>
    <row r="104" spans="1:29" ht="15.75" x14ac:dyDescent="0.25">
      <c r="A104" s="24" t="s">
        <v>195</v>
      </c>
      <c r="B104" s="13" t="s">
        <v>196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2"/>
      <c r="AC104" s="2"/>
    </row>
    <row r="105" spans="1:29" ht="15.75" x14ac:dyDescent="0.25">
      <c r="A105" s="25" t="s">
        <v>197</v>
      </c>
      <c r="B105" s="15" t="s">
        <v>198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2"/>
      <c r="AC105" s="2"/>
    </row>
    <row r="106" spans="1:29" ht="15.75" x14ac:dyDescent="0.25">
      <c r="A106" s="32" t="s">
        <v>199</v>
      </c>
      <c r="B106" s="13" t="s">
        <v>200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2"/>
      <c r="AC106" s="2"/>
    </row>
    <row r="107" spans="1:29" ht="15.75" x14ac:dyDescent="0.25">
      <c r="A107" s="32" t="s">
        <v>201</v>
      </c>
      <c r="B107" s="13" t="s">
        <v>202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2"/>
      <c r="AC107" s="2"/>
    </row>
    <row r="108" spans="1:29" ht="15.75" x14ac:dyDescent="0.25">
      <c r="A108" s="24" t="s">
        <v>203</v>
      </c>
      <c r="B108" s="13" t="s">
        <v>204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2"/>
      <c r="AC108" s="2"/>
    </row>
    <row r="109" spans="1:29" ht="15.75" x14ac:dyDescent="0.25">
      <c r="A109" s="24" t="s">
        <v>205</v>
      </c>
      <c r="B109" s="13" t="s">
        <v>206</v>
      </c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2"/>
      <c r="AC109" s="2"/>
    </row>
    <row r="110" spans="1:29" ht="15.75" x14ac:dyDescent="0.25">
      <c r="A110" s="33" t="s">
        <v>207</v>
      </c>
      <c r="B110" s="15" t="s">
        <v>208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2"/>
      <c r="AC110" s="2"/>
    </row>
    <row r="111" spans="1:29" ht="15.75" x14ac:dyDescent="0.25">
      <c r="A111" s="32" t="s">
        <v>209</v>
      </c>
      <c r="B111" s="13" t="s">
        <v>210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2"/>
      <c r="AC111" s="2"/>
    </row>
    <row r="112" spans="1:29" ht="15.75" x14ac:dyDescent="0.25">
      <c r="A112" s="32" t="s">
        <v>211</v>
      </c>
      <c r="B112" s="13" t="s">
        <v>212</v>
      </c>
      <c r="C112" s="32"/>
      <c r="D112" s="61">
        <v>2203</v>
      </c>
      <c r="E112" s="61">
        <v>2203</v>
      </c>
      <c r="F112" s="32"/>
      <c r="G112" s="32"/>
      <c r="H112" s="32"/>
      <c r="I112" s="32"/>
      <c r="J112" s="32"/>
      <c r="K112" s="61">
        <v>2203</v>
      </c>
      <c r="L112" s="61">
        <v>2203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2"/>
      <c r="AC112" s="2"/>
    </row>
    <row r="113" spans="1:29" ht="15.75" x14ac:dyDescent="0.25">
      <c r="A113" s="33" t="s">
        <v>213</v>
      </c>
      <c r="B113" s="15" t="s">
        <v>214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2"/>
      <c r="AC113" s="2"/>
    </row>
    <row r="114" spans="1:29" ht="15.75" x14ac:dyDescent="0.25">
      <c r="A114" s="32" t="s">
        <v>215</v>
      </c>
      <c r="B114" s="13" t="s">
        <v>216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2"/>
      <c r="AC114" s="2"/>
    </row>
    <row r="115" spans="1:29" ht="15.75" x14ac:dyDescent="0.25">
      <c r="A115" s="32" t="s">
        <v>217</v>
      </c>
      <c r="B115" s="13" t="s">
        <v>218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2"/>
      <c r="AC115" s="2"/>
    </row>
    <row r="116" spans="1:29" ht="15.75" x14ac:dyDescent="0.25">
      <c r="A116" s="32" t="s">
        <v>219</v>
      </c>
      <c r="B116" s="13" t="s">
        <v>220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2"/>
      <c r="AC116" s="2"/>
    </row>
    <row r="117" spans="1:29" ht="15.75" x14ac:dyDescent="0.25">
      <c r="A117" s="33" t="s">
        <v>221</v>
      </c>
      <c r="B117" s="15" t="s">
        <v>222</v>
      </c>
      <c r="C117" s="33"/>
      <c r="D117" s="61">
        <f>SUM(D112)</f>
        <v>2203</v>
      </c>
      <c r="E117" s="61">
        <f>SUM(E112)</f>
        <v>2203</v>
      </c>
      <c r="F117" s="33"/>
      <c r="G117" s="33"/>
      <c r="H117" s="33"/>
      <c r="I117" s="33"/>
      <c r="J117" s="33"/>
      <c r="K117" s="61">
        <f>SUM(K112)</f>
        <v>2203</v>
      </c>
      <c r="L117" s="61">
        <f>SUM(L112)</f>
        <v>2203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2"/>
      <c r="AC117" s="2"/>
    </row>
    <row r="118" spans="1:29" ht="15.75" x14ac:dyDescent="0.25">
      <c r="A118" s="32" t="s">
        <v>223</v>
      </c>
      <c r="B118" s="13" t="s">
        <v>224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2"/>
      <c r="AC118" s="2"/>
    </row>
    <row r="119" spans="1:29" ht="15.75" x14ac:dyDescent="0.25">
      <c r="A119" s="24" t="s">
        <v>225</v>
      </c>
      <c r="B119" s="13" t="s">
        <v>226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2"/>
      <c r="AC119" s="2"/>
    </row>
    <row r="120" spans="1:29" ht="15.75" x14ac:dyDescent="0.25">
      <c r="A120" s="32" t="s">
        <v>227</v>
      </c>
      <c r="B120" s="13" t="s">
        <v>228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2"/>
      <c r="AC120" s="2"/>
    </row>
    <row r="121" spans="1:29" ht="15.75" x14ac:dyDescent="0.25">
      <c r="A121" s="32" t="s">
        <v>229</v>
      </c>
      <c r="B121" s="13" t="s">
        <v>230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2"/>
      <c r="AC121" s="2"/>
    </row>
    <row r="122" spans="1:29" ht="15.75" x14ac:dyDescent="0.25">
      <c r="A122" s="33" t="s">
        <v>231</v>
      </c>
      <c r="B122" s="15" t="s">
        <v>232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2"/>
      <c r="AC122" s="2"/>
    </row>
    <row r="123" spans="1:29" ht="15.75" x14ac:dyDescent="0.25">
      <c r="A123" s="24" t="s">
        <v>233</v>
      </c>
      <c r="B123" s="13" t="s">
        <v>234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2"/>
      <c r="AC123" s="2"/>
    </row>
    <row r="124" spans="1:29" ht="15.75" x14ac:dyDescent="0.25">
      <c r="A124" s="34" t="s">
        <v>235</v>
      </c>
      <c r="B124" s="35" t="s">
        <v>236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2"/>
      <c r="AC124" s="2"/>
    </row>
    <row r="125" spans="1:29" ht="15.75" x14ac:dyDescent="0.25">
      <c r="A125" s="36" t="s">
        <v>237</v>
      </c>
      <c r="B125" s="37"/>
      <c r="C125" s="40">
        <f>SUM(C27,C28,C53,C62,C76,C85,C90,C99,C124)</f>
        <v>108649</v>
      </c>
      <c r="D125" s="40">
        <f>SUM(D27,D28,D53,D62,D76,D85,D90,D99,D117,D124)</f>
        <v>131412</v>
      </c>
      <c r="E125" s="40">
        <f>SUM(E27,E28,E53,E62,E76,E85,E90,E99,E117,E124)</f>
        <v>121938</v>
      </c>
      <c r="F125" s="40">
        <v>600</v>
      </c>
      <c r="G125" s="40">
        <v>600</v>
      </c>
      <c r="H125" s="40">
        <v>480</v>
      </c>
      <c r="I125" s="40"/>
      <c r="J125" s="40">
        <f>SUM(J27,J28,J53,J62,J76,J85,J90,J99,J124)</f>
        <v>109249</v>
      </c>
      <c r="K125" s="40">
        <f>SUM(K27,K28,K53,K62,K76,K85,K90,K99,K117,K124)</f>
        <v>132012</v>
      </c>
      <c r="L125" s="40">
        <f>SUM(L27,L28,L53,L62,L76,L85,L90,L99,L117,L124)</f>
        <v>122418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2:29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2:29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2:29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2:29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2:29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2:29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2:29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2:29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2:29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2:29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2:29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2:29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2:29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2:29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2:29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2:29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2:29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2:29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2:29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2:29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2:29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2:29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2:29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2:29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2:29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2:29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2:29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29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2:29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2:29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2:29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2:29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2:29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2:29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2:29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2:29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2:29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2:29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2:29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2:29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2:29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2:29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2:29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2:29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2:29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2:29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</sheetData>
  <mergeCells count="7">
    <mergeCell ref="B2:L2"/>
    <mergeCell ref="B1:L1"/>
    <mergeCell ref="A3:J3"/>
    <mergeCell ref="A4:J4"/>
    <mergeCell ref="C7:E7"/>
    <mergeCell ref="F7:H7"/>
    <mergeCell ref="J7:L7"/>
  </mergeCells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scale="2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="60" zoomScaleNormal="100" workbookViewId="0">
      <selection activeCell="A3" sqref="A3:C3"/>
    </sheetView>
  </sheetViews>
  <sheetFormatPr defaultRowHeight="15" x14ac:dyDescent="0.25"/>
  <cols>
    <col min="1" max="1" width="100" customWidth="1"/>
    <col min="3" max="3" width="11.140625" customWidth="1"/>
    <col min="4" max="4" width="10" customWidth="1"/>
    <col min="5" max="5" width="10.140625" customWidth="1"/>
  </cols>
  <sheetData>
    <row r="1" spans="1:6" ht="15.75" x14ac:dyDescent="0.25">
      <c r="A1" s="77" t="s">
        <v>584</v>
      </c>
      <c r="B1" s="77"/>
      <c r="C1" s="77"/>
      <c r="D1" s="78"/>
      <c r="E1" s="78"/>
    </row>
    <row r="2" spans="1:6" ht="15.75" x14ac:dyDescent="0.25">
      <c r="A2" s="77"/>
      <c r="B2" s="77"/>
      <c r="C2" s="77"/>
      <c r="D2" s="78"/>
      <c r="E2" s="78"/>
    </row>
    <row r="3" spans="1:6" ht="28.5" customHeight="1" x14ac:dyDescent="0.25">
      <c r="A3" s="79" t="s">
        <v>598</v>
      </c>
      <c r="B3" s="80"/>
      <c r="C3" s="80"/>
    </row>
    <row r="4" spans="1:6" ht="26.25" customHeight="1" x14ac:dyDescent="0.25">
      <c r="A4" s="82" t="s">
        <v>455</v>
      </c>
      <c r="B4" s="82"/>
      <c r="C4" s="82"/>
    </row>
    <row r="5" spans="1:6" ht="18.75" customHeight="1" x14ac:dyDescent="0.25">
      <c r="A5" s="50"/>
      <c r="B5" s="51"/>
      <c r="C5" s="51"/>
    </row>
    <row r="6" spans="1:6" ht="23.25" customHeight="1" x14ac:dyDescent="0.25">
      <c r="A6" s="20" t="s">
        <v>1</v>
      </c>
      <c r="B6" s="9"/>
      <c r="C6" s="9"/>
    </row>
    <row r="7" spans="1:6" ht="31.5" x14ac:dyDescent="0.25">
      <c r="A7" s="10" t="s">
        <v>446</v>
      </c>
      <c r="B7" s="11" t="s">
        <v>3</v>
      </c>
      <c r="C7" s="12" t="s">
        <v>579</v>
      </c>
      <c r="D7" s="75" t="s">
        <v>580</v>
      </c>
      <c r="E7" s="75" t="s">
        <v>581</v>
      </c>
    </row>
    <row r="8" spans="1:6" ht="15.75" x14ac:dyDescent="0.25">
      <c r="A8" s="14" t="s">
        <v>596</v>
      </c>
      <c r="B8" s="66" t="s">
        <v>101</v>
      </c>
      <c r="C8" s="73">
        <v>0</v>
      </c>
      <c r="D8" s="76">
        <v>365</v>
      </c>
      <c r="E8" s="76">
        <v>365</v>
      </c>
      <c r="F8" s="72"/>
    </row>
    <row r="9" spans="1:6" ht="15.75" x14ac:dyDescent="0.25">
      <c r="A9" s="10" t="s">
        <v>100</v>
      </c>
      <c r="B9" s="15" t="s">
        <v>101</v>
      </c>
      <c r="C9" s="74">
        <f>SUM(C8)</f>
        <v>0</v>
      </c>
      <c r="D9" s="75">
        <f>SUM(D8)</f>
        <v>365</v>
      </c>
      <c r="E9" s="75">
        <f>SUM(E8)</f>
        <v>365</v>
      </c>
    </row>
    <row r="10" spans="1:6" ht="15.75" x14ac:dyDescent="0.25">
      <c r="A10" s="46" t="s">
        <v>456</v>
      </c>
      <c r="B10" s="17" t="s">
        <v>105</v>
      </c>
      <c r="C10" s="14"/>
      <c r="D10" s="76"/>
      <c r="E10" s="76"/>
    </row>
    <row r="11" spans="1:6" ht="15.75" x14ac:dyDescent="0.25">
      <c r="A11" s="46" t="s">
        <v>457</v>
      </c>
      <c r="B11" s="17" t="s">
        <v>105</v>
      </c>
      <c r="C11" s="14"/>
      <c r="D11" s="76"/>
      <c r="E11" s="76"/>
    </row>
    <row r="12" spans="1:6" ht="15.75" x14ac:dyDescent="0.25">
      <c r="A12" s="46" t="s">
        <v>458</v>
      </c>
      <c r="B12" s="17" t="s">
        <v>105</v>
      </c>
      <c r="C12" s="14"/>
      <c r="D12" s="76"/>
      <c r="E12" s="76"/>
    </row>
    <row r="13" spans="1:6" ht="15.75" x14ac:dyDescent="0.25">
      <c r="A13" s="46" t="s">
        <v>459</v>
      </c>
      <c r="B13" s="17" t="s">
        <v>105</v>
      </c>
      <c r="C13" s="14"/>
      <c r="D13" s="76"/>
      <c r="E13" s="76"/>
    </row>
    <row r="14" spans="1:6" ht="15.75" x14ac:dyDescent="0.25">
      <c r="A14" s="24" t="s">
        <v>460</v>
      </c>
      <c r="B14" s="17" t="s">
        <v>105</v>
      </c>
      <c r="C14" s="14">
        <v>300</v>
      </c>
      <c r="D14" s="76">
        <v>0</v>
      </c>
      <c r="E14" s="76">
        <v>0</v>
      </c>
    </row>
    <row r="15" spans="1:6" ht="15.75" x14ac:dyDescent="0.25">
      <c r="A15" s="24" t="s">
        <v>461</v>
      </c>
      <c r="B15" s="17" t="s">
        <v>105</v>
      </c>
      <c r="C15" s="14"/>
      <c r="D15" s="76"/>
      <c r="E15" s="76"/>
    </row>
    <row r="16" spans="1:6" ht="15.75" x14ac:dyDescent="0.25">
      <c r="A16" s="25" t="s">
        <v>462</v>
      </c>
      <c r="B16" s="33" t="s">
        <v>105</v>
      </c>
      <c r="C16" s="14">
        <f>SUM(C10:C15)</f>
        <v>300</v>
      </c>
      <c r="D16" s="76">
        <v>0</v>
      </c>
      <c r="E16" s="76">
        <v>0</v>
      </c>
    </row>
    <row r="17" spans="1:5" ht="15.75" x14ac:dyDescent="0.25">
      <c r="A17" s="46" t="s">
        <v>463</v>
      </c>
      <c r="B17" s="17" t="s">
        <v>107</v>
      </c>
      <c r="C17" s="14"/>
      <c r="D17" s="76"/>
      <c r="E17" s="76"/>
    </row>
    <row r="18" spans="1:5" ht="15.75" x14ac:dyDescent="0.25">
      <c r="A18" s="52" t="s">
        <v>464</v>
      </c>
      <c r="B18" s="33" t="s">
        <v>107</v>
      </c>
      <c r="C18" s="14"/>
      <c r="D18" s="76"/>
      <c r="E18" s="76"/>
    </row>
    <row r="19" spans="1:5" ht="15.75" x14ac:dyDescent="0.25">
      <c r="A19" s="46" t="s">
        <v>465</v>
      </c>
      <c r="B19" s="17" t="s">
        <v>109</v>
      </c>
      <c r="C19" s="14"/>
      <c r="D19" s="76"/>
      <c r="E19" s="76"/>
    </row>
    <row r="20" spans="1:5" ht="15.75" x14ac:dyDescent="0.25">
      <c r="A20" s="46" t="s">
        <v>466</v>
      </c>
      <c r="B20" s="17" t="s">
        <v>109</v>
      </c>
      <c r="C20" s="14"/>
      <c r="D20" s="76"/>
      <c r="E20" s="76"/>
    </row>
    <row r="21" spans="1:5" ht="15.75" x14ac:dyDescent="0.25">
      <c r="A21" s="24" t="s">
        <v>467</v>
      </c>
      <c r="B21" s="17" t="s">
        <v>109</v>
      </c>
      <c r="C21" s="14"/>
      <c r="D21" s="76"/>
      <c r="E21" s="76"/>
    </row>
    <row r="22" spans="1:5" ht="15.75" x14ac:dyDescent="0.25">
      <c r="A22" s="24" t="s">
        <v>468</v>
      </c>
      <c r="B22" s="17" t="s">
        <v>109</v>
      </c>
      <c r="C22" s="14"/>
      <c r="D22" s="76"/>
      <c r="E22" s="76"/>
    </row>
    <row r="23" spans="1:5" ht="15.75" x14ac:dyDescent="0.25">
      <c r="A23" s="24" t="s">
        <v>469</v>
      </c>
      <c r="B23" s="17" t="s">
        <v>109</v>
      </c>
      <c r="C23" s="14"/>
      <c r="D23" s="76"/>
      <c r="E23" s="76"/>
    </row>
    <row r="24" spans="1:5" ht="31.5" x14ac:dyDescent="0.25">
      <c r="A24" s="45" t="s">
        <v>470</v>
      </c>
      <c r="B24" s="17" t="s">
        <v>109</v>
      </c>
      <c r="C24" s="14"/>
      <c r="D24" s="76"/>
      <c r="E24" s="76"/>
    </row>
    <row r="25" spans="1:5" ht="15.75" x14ac:dyDescent="0.25">
      <c r="A25" s="53" t="s">
        <v>471</v>
      </c>
      <c r="B25" s="33" t="s">
        <v>109</v>
      </c>
      <c r="C25" s="14"/>
      <c r="D25" s="76"/>
      <c r="E25" s="76"/>
    </row>
    <row r="26" spans="1:5" ht="15.75" x14ac:dyDescent="0.25">
      <c r="A26" s="46" t="s">
        <v>472</v>
      </c>
      <c r="B26" s="17" t="s">
        <v>111</v>
      </c>
      <c r="C26" s="14"/>
      <c r="D26" s="76"/>
      <c r="E26" s="76"/>
    </row>
    <row r="27" spans="1:5" ht="15.75" x14ac:dyDescent="0.25">
      <c r="A27" s="46" t="s">
        <v>473</v>
      </c>
      <c r="B27" s="17" t="s">
        <v>111</v>
      </c>
      <c r="C27" s="14"/>
      <c r="D27" s="76"/>
      <c r="E27" s="76"/>
    </row>
    <row r="28" spans="1:5" ht="15.75" x14ac:dyDescent="0.25">
      <c r="A28" s="53" t="s">
        <v>474</v>
      </c>
      <c r="B28" s="16" t="s">
        <v>111</v>
      </c>
      <c r="C28" s="14"/>
      <c r="D28" s="76"/>
      <c r="E28" s="76"/>
    </row>
    <row r="29" spans="1:5" ht="15.75" x14ac:dyDescent="0.25">
      <c r="A29" s="46" t="s">
        <v>475</v>
      </c>
      <c r="B29" s="17" t="s">
        <v>113</v>
      </c>
      <c r="C29" s="14"/>
      <c r="D29" s="76"/>
      <c r="E29" s="76"/>
    </row>
    <row r="30" spans="1:5" ht="15.75" x14ac:dyDescent="0.25">
      <c r="A30" s="46" t="s">
        <v>476</v>
      </c>
      <c r="B30" s="17" t="s">
        <v>113</v>
      </c>
      <c r="C30" s="14">
        <v>3000</v>
      </c>
      <c r="D30" s="76">
        <v>0</v>
      </c>
      <c r="E30" s="76">
        <v>0</v>
      </c>
    </row>
    <row r="31" spans="1:5" ht="15.75" x14ac:dyDescent="0.25">
      <c r="A31" s="24" t="s">
        <v>573</v>
      </c>
      <c r="B31" s="17" t="s">
        <v>113</v>
      </c>
      <c r="C31" s="14"/>
      <c r="D31" s="76"/>
      <c r="E31" s="76"/>
    </row>
    <row r="32" spans="1:5" ht="15.75" x14ac:dyDescent="0.25">
      <c r="A32" s="24" t="s">
        <v>477</v>
      </c>
      <c r="B32" s="17" t="s">
        <v>113</v>
      </c>
      <c r="C32" s="14"/>
      <c r="D32" s="76"/>
      <c r="E32" s="76"/>
    </row>
    <row r="33" spans="1:5" ht="15.75" x14ac:dyDescent="0.25">
      <c r="A33" s="24" t="s">
        <v>478</v>
      </c>
      <c r="B33" s="17" t="s">
        <v>113</v>
      </c>
      <c r="C33" s="14">
        <v>5910</v>
      </c>
      <c r="D33" s="76">
        <v>5451</v>
      </c>
      <c r="E33" s="76">
        <v>4789</v>
      </c>
    </row>
    <row r="34" spans="1:5" ht="15.75" x14ac:dyDescent="0.25">
      <c r="A34" s="24" t="s">
        <v>479</v>
      </c>
      <c r="B34" s="17" t="s">
        <v>113</v>
      </c>
      <c r="C34" s="14"/>
      <c r="D34" s="76"/>
      <c r="E34" s="76"/>
    </row>
    <row r="35" spans="1:5" ht="15.75" x14ac:dyDescent="0.25">
      <c r="A35" s="24" t="s">
        <v>480</v>
      </c>
      <c r="B35" s="17" t="s">
        <v>113</v>
      </c>
      <c r="C35" s="14"/>
      <c r="D35" s="76"/>
      <c r="E35" s="76"/>
    </row>
    <row r="36" spans="1:5" ht="15.75" x14ac:dyDescent="0.25">
      <c r="A36" s="24" t="s">
        <v>481</v>
      </c>
      <c r="B36" s="17" t="s">
        <v>113</v>
      </c>
      <c r="C36" s="14"/>
      <c r="D36" s="76"/>
      <c r="E36" s="76"/>
    </row>
    <row r="37" spans="1:5" ht="15.75" x14ac:dyDescent="0.25">
      <c r="A37" s="24" t="s">
        <v>482</v>
      </c>
      <c r="B37" s="17" t="s">
        <v>113</v>
      </c>
      <c r="C37" s="14">
        <v>150</v>
      </c>
      <c r="D37" s="76">
        <v>92</v>
      </c>
      <c r="E37" s="76">
        <v>92</v>
      </c>
    </row>
    <row r="38" spans="1:5" ht="15.75" x14ac:dyDescent="0.25">
      <c r="A38" s="24" t="s">
        <v>483</v>
      </c>
      <c r="B38" s="17" t="s">
        <v>113</v>
      </c>
      <c r="C38" s="14"/>
      <c r="D38" s="76"/>
      <c r="E38" s="76"/>
    </row>
    <row r="39" spans="1:5" ht="15.75" x14ac:dyDescent="0.25">
      <c r="A39" s="24" t="s">
        <v>484</v>
      </c>
      <c r="B39" s="17" t="s">
        <v>113</v>
      </c>
      <c r="C39" s="14"/>
      <c r="D39" s="76">
        <v>3138</v>
      </c>
      <c r="E39" s="76">
        <v>2756</v>
      </c>
    </row>
    <row r="40" spans="1:5" ht="31.5" x14ac:dyDescent="0.25">
      <c r="A40" s="24" t="s">
        <v>485</v>
      </c>
      <c r="B40" s="17" t="s">
        <v>113</v>
      </c>
      <c r="C40" s="14">
        <v>1000</v>
      </c>
      <c r="D40" s="76">
        <v>0</v>
      </c>
      <c r="E40" s="76">
        <v>0</v>
      </c>
    </row>
    <row r="41" spans="1:5" ht="15.75" x14ac:dyDescent="0.25">
      <c r="A41" s="53" t="s">
        <v>486</v>
      </c>
      <c r="B41" s="33" t="s">
        <v>113</v>
      </c>
      <c r="C41" s="14">
        <f>SUM(C29:C40)</f>
        <v>10060</v>
      </c>
      <c r="D41" s="76">
        <f>SUM(D29:D40)</f>
        <v>8681</v>
      </c>
      <c r="E41" s="76">
        <f>SUM(E29:E40)</f>
        <v>7637</v>
      </c>
    </row>
    <row r="42" spans="1:5" ht="15.75" x14ac:dyDescent="0.25">
      <c r="A42" s="54" t="s">
        <v>114</v>
      </c>
      <c r="B42" s="55" t="s">
        <v>115</v>
      </c>
      <c r="C42" s="14">
        <f>SUM(C16,C18,C25,C28,C41)</f>
        <v>10360</v>
      </c>
      <c r="D42" s="76">
        <f>SUM(D9,D41)</f>
        <v>9046</v>
      </c>
      <c r="E42" s="76">
        <f>SUM(E9,E41)</f>
        <v>8002</v>
      </c>
    </row>
  </sheetData>
  <mergeCells count="4">
    <mergeCell ref="A3:C3"/>
    <mergeCell ref="A4:C4"/>
    <mergeCell ref="A2:E2"/>
    <mergeCell ref="A1:E1"/>
  </mergeCells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="60" zoomScaleNormal="100" workbookViewId="0">
      <selection activeCell="A3" sqref="A3:F3"/>
    </sheetView>
  </sheetViews>
  <sheetFormatPr defaultRowHeight="15" x14ac:dyDescent="0.25"/>
  <cols>
    <col min="1" max="1" width="36.42578125" customWidth="1"/>
    <col min="2" max="3" width="10.140625" customWidth="1"/>
    <col min="4" max="4" width="11.28515625" customWidth="1"/>
    <col min="5" max="5" width="9.85546875" customWidth="1"/>
    <col min="6" max="6" width="9.7109375" customWidth="1"/>
  </cols>
  <sheetData>
    <row r="1" spans="1:8" ht="15.75" x14ac:dyDescent="0.25">
      <c r="A1" s="77" t="s">
        <v>585</v>
      </c>
      <c r="B1" s="78"/>
      <c r="C1" s="78"/>
      <c r="D1" s="78"/>
      <c r="E1" s="78"/>
      <c r="F1" s="78"/>
      <c r="G1" s="78"/>
      <c r="H1" s="78"/>
    </row>
    <row r="2" spans="1:8" s="9" customFormat="1" ht="15.75" x14ac:dyDescent="0.25">
      <c r="A2" s="77"/>
      <c r="B2" s="78"/>
      <c r="C2" s="78"/>
      <c r="D2" s="78"/>
      <c r="E2" s="78"/>
      <c r="F2" s="78"/>
      <c r="G2" s="78"/>
      <c r="H2" s="78"/>
    </row>
    <row r="3" spans="1:8" s="9" customFormat="1" ht="24" customHeight="1" x14ac:dyDescent="0.25">
      <c r="A3" s="79" t="s">
        <v>598</v>
      </c>
      <c r="B3" s="80"/>
      <c r="C3" s="80"/>
      <c r="D3" s="80"/>
      <c r="E3" s="80"/>
      <c r="F3" s="80"/>
    </row>
    <row r="4" spans="1:8" s="9" customFormat="1" ht="23.25" customHeight="1" x14ac:dyDescent="0.25">
      <c r="A4" s="82" t="s">
        <v>447</v>
      </c>
      <c r="B4" s="80"/>
      <c r="C4" s="80"/>
      <c r="D4" s="80"/>
      <c r="E4" s="80"/>
      <c r="F4" s="80"/>
    </row>
    <row r="5" spans="1:8" s="9" customFormat="1" ht="15.75" x14ac:dyDescent="0.25">
      <c r="A5" s="19"/>
    </row>
    <row r="6" spans="1:8" s="9" customFormat="1" ht="15.75" x14ac:dyDescent="0.25"/>
    <row r="7" spans="1:8" s="9" customFormat="1" ht="31.5" x14ac:dyDescent="0.25">
      <c r="A7" s="21" t="s">
        <v>2</v>
      </c>
      <c r="B7" s="11" t="s">
        <v>3</v>
      </c>
      <c r="C7" s="90" t="s">
        <v>1</v>
      </c>
      <c r="D7" s="91"/>
      <c r="E7" s="89"/>
      <c r="F7" s="92" t="s">
        <v>418</v>
      </c>
      <c r="G7" s="93"/>
      <c r="H7" s="94"/>
    </row>
    <row r="8" spans="1:8" s="9" customFormat="1" ht="15.75" x14ac:dyDescent="0.25">
      <c r="A8" s="14"/>
      <c r="B8" s="14"/>
      <c r="C8" s="14" t="s">
        <v>579</v>
      </c>
      <c r="D8" s="14" t="s">
        <v>580</v>
      </c>
      <c r="E8" s="14" t="s">
        <v>581</v>
      </c>
      <c r="F8" s="14" t="s">
        <v>579</v>
      </c>
      <c r="G8" s="14" t="s">
        <v>580</v>
      </c>
      <c r="H8" s="14" t="s">
        <v>581</v>
      </c>
    </row>
    <row r="9" spans="1:8" s="9" customFormat="1" ht="15.75" x14ac:dyDescent="0.25">
      <c r="A9" s="14"/>
      <c r="B9" s="14"/>
      <c r="C9" s="14"/>
      <c r="D9" s="14"/>
      <c r="E9" s="14"/>
      <c r="F9" s="14"/>
      <c r="G9" s="14"/>
      <c r="H9" s="14"/>
    </row>
    <row r="10" spans="1:8" s="9" customFormat="1" ht="15.75" x14ac:dyDescent="0.25">
      <c r="A10" s="14"/>
      <c r="B10" s="14"/>
      <c r="C10" s="14"/>
      <c r="D10" s="14"/>
      <c r="E10" s="14"/>
      <c r="F10" s="14"/>
      <c r="G10" s="14"/>
      <c r="H10" s="14"/>
    </row>
    <row r="11" spans="1:8" s="9" customFormat="1" ht="15.75" x14ac:dyDescent="0.25">
      <c r="A11" s="14"/>
      <c r="B11" s="14"/>
      <c r="C11" s="14"/>
      <c r="D11" s="14"/>
      <c r="E11" s="14"/>
      <c r="F11" s="14"/>
      <c r="G11" s="14"/>
      <c r="H11" s="14"/>
    </row>
    <row r="12" spans="1:8" s="9" customFormat="1" ht="15.75" x14ac:dyDescent="0.25">
      <c r="A12" s="25" t="s">
        <v>448</v>
      </c>
      <c r="B12" s="16" t="s">
        <v>572</v>
      </c>
      <c r="C12" s="10">
        <v>3029</v>
      </c>
      <c r="D12" s="10">
        <v>3658</v>
      </c>
      <c r="E12" s="10">
        <v>0</v>
      </c>
      <c r="F12" s="10">
        <v>3029</v>
      </c>
      <c r="G12" s="10">
        <v>3658</v>
      </c>
      <c r="H12" s="10">
        <v>0</v>
      </c>
    </row>
    <row r="13" spans="1:8" s="9" customFormat="1" ht="15.75" x14ac:dyDescent="0.25">
      <c r="A13" s="25"/>
      <c r="B13" s="16"/>
      <c r="C13" s="14"/>
      <c r="D13" s="14"/>
      <c r="E13" s="14"/>
      <c r="F13" s="14"/>
      <c r="G13" s="14"/>
      <c r="H13" s="14"/>
    </row>
    <row r="14" spans="1:8" s="9" customFormat="1" ht="15.75" x14ac:dyDescent="0.25">
      <c r="A14" s="25"/>
      <c r="B14" s="16"/>
      <c r="C14" s="14"/>
      <c r="D14" s="14"/>
      <c r="E14" s="14"/>
      <c r="F14" s="14"/>
      <c r="G14" s="14"/>
      <c r="H14" s="14"/>
    </row>
    <row r="15" spans="1:8" s="9" customFormat="1" ht="15.75" x14ac:dyDescent="0.25">
      <c r="A15" s="25"/>
      <c r="B15" s="16"/>
      <c r="C15" s="14"/>
      <c r="D15" s="14"/>
      <c r="E15" s="14"/>
      <c r="F15" s="14"/>
      <c r="G15" s="14"/>
      <c r="H15" s="14"/>
    </row>
    <row r="16" spans="1:8" s="9" customFormat="1" ht="15.75" x14ac:dyDescent="0.25">
      <c r="A16" s="25"/>
      <c r="B16" s="16"/>
      <c r="C16" s="14"/>
      <c r="D16" s="14"/>
      <c r="E16" s="14"/>
      <c r="F16" s="14"/>
      <c r="G16" s="14"/>
      <c r="H16" s="14"/>
    </row>
    <row r="17" spans="1:8" s="9" customFormat="1" ht="15.75" x14ac:dyDescent="0.25">
      <c r="A17" s="25" t="s">
        <v>449</v>
      </c>
      <c r="B17" s="16" t="s">
        <v>572</v>
      </c>
      <c r="C17" s="14"/>
      <c r="D17" s="14"/>
      <c r="E17" s="14"/>
      <c r="F17" s="14"/>
      <c r="G17" s="14"/>
      <c r="H17" s="14"/>
    </row>
  </sheetData>
  <mergeCells count="6">
    <mergeCell ref="A2:H2"/>
    <mergeCell ref="A1:H1"/>
    <mergeCell ref="A3:F3"/>
    <mergeCell ref="A4:F4"/>
    <mergeCell ref="C7:E7"/>
    <mergeCell ref="F7:H7"/>
  </mergeCells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view="pageBreakPreview" zoomScale="60" zoomScaleNormal="100" workbookViewId="0">
      <selection activeCell="A3" sqref="A3:H3"/>
    </sheetView>
  </sheetViews>
  <sheetFormatPr defaultRowHeight="15" x14ac:dyDescent="0.25"/>
  <cols>
    <col min="1" max="1" width="86.28515625" customWidth="1"/>
    <col min="2" max="2" width="14.140625" customWidth="1"/>
    <col min="3" max="3" width="13.28515625" customWidth="1"/>
    <col min="4" max="4" width="11.5703125" customWidth="1"/>
    <col min="5" max="5" width="12.28515625" customWidth="1"/>
    <col min="6" max="6" width="10.42578125" customWidth="1"/>
    <col min="7" max="7" width="10.5703125" customWidth="1"/>
    <col min="8" max="8" width="9.85546875" customWidth="1"/>
  </cols>
  <sheetData>
    <row r="1" spans="1:10" ht="15.75" x14ac:dyDescent="0.25">
      <c r="A1" s="77" t="s">
        <v>586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5.75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</row>
    <row r="3" spans="1:10" ht="25.5" customHeight="1" x14ac:dyDescent="0.25">
      <c r="A3" s="79" t="s">
        <v>598</v>
      </c>
      <c r="B3" s="79"/>
      <c r="C3" s="79"/>
      <c r="D3" s="79"/>
      <c r="E3" s="79"/>
      <c r="F3" s="79"/>
      <c r="G3" s="79"/>
      <c r="H3" s="79"/>
    </row>
    <row r="4" spans="1:10" ht="23.25" customHeight="1" x14ac:dyDescent="0.25">
      <c r="A4" s="82" t="s">
        <v>414</v>
      </c>
      <c r="B4" s="82"/>
      <c r="C4" s="82"/>
      <c r="D4" s="82"/>
      <c r="E4" s="82"/>
      <c r="F4" s="82"/>
      <c r="G4" s="82"/>
      <c r="H4" s="82"/>
    </row>
    <row r="5" spans="1:10" ht="15.75" x14ac:dyDescent="0.25">
      <c r="A5" s="56"/>
      <c r="B5" s="9"/>
      <c r="C5" s="9"/>
      <c r="D5" s="9"/>
      <c r="E5" s="9"/>
      <c r="F5" s="9"/>
      <c r="G5" s="9"/>
      <c r="H5" s="9"/>
    </row>
    <row r="6" spans="1:10" ht="15.75" x14ac:dyDescent="0.25">
      <c r="A6" s="56"/>
      <c r="B6" s="9"/>
      <c r="C6" s="9"/>
      <c r="D6" s="9"/>
      <c r="E6" s="9"/>
      <c r="F6" s="9"/>
      <c r="G6" s="9"/>
      <c r="H6" s="9"/>
    </row>
    <row r="7" spans="1:10" ht="51" customHeight="1" x14ac:dyDescent="0.25">
      <c r="A7" s="57" t="s">
        <v>415</v>
      </c>
      <c r="B7" s="97" t="s">
        <v>416</v>
      </c>
      <c r="C7" s="98"/>
      <c r="D7" s="99"/>
      <c r="E7" s="97" t="s">
        <v>417</v>
      </c>
      <c r="F7" s="98"/>
      <c r="G7" s="99"/>
      <c r="H7" s="100" t="s">
        <v>418</v>
      </c>
      <c r="I7" s="87"/>
      <c r="J7" s="88"/>
    </row>
    <row r="8" spans="1:10" ht="51" customHeight="1" x14ac:dyDescent="0.25">
      <c r="A8" s="57"/>
      <c r="B8" s="58" t="s">
        <v>579</v>
      </c>
      <c r="C8" s="58" t="s">
        <v>580</v>
      </c>
      <c r="D8" s="58" t="s">
        <v>581</v>
      </c>
      <c r="E8" s="58" t="s">
        <v>579</v>
      </c>
      <c r="F8" s="58" t="s">
        <v>580</v>
      </c>
      <c r="G8" s="58" t="s">
        <v>581</v>
      </c>
      <c r="H8" s="58" t="s">
        <v>579</v>
      </c>
      <c r="I8" s="58" t="s">
        <v>580</v>
      </c>
      <c r="J8" s="58" t="s">
        <v>581</v>
      </c>
    </row>
    <row r="9" spans="1:10" ht="15" customHeight="1" x14ac:dyDescent="0.25">
      <c r="A9" s="58" t="s">
        <v>419</v>
      </c>
      <c r="B9" s="59"/>
      <c r="C9" s="59"/>
      <c r="D9" s="59"/>
      <c r="E9" s="59"/>
      <c r="F9" s="59"/>
      <c r="G9" s="59"/>
      <c r="H9" s="14"/>
      <c r="I9" s="67"/>
      <c r="J9" s="67"/>
    </row>
    <row r="10" spans="1:10" ht="15" customHeight="1" x14ac:dyDescent="0.25">
      <c r="A10" s="58" t="s">
        <v>420</v>
      </c>
      <c r="B10" s="59"/>
      <c r="C10" s="59"/>
      <c r="D10" s="59"/>
      <c r="E10" s="59"/>
      <c r="F10" s="59"/>
      <c r="G10" s="59"/>
      <c r="H10" s="14"/>
      <c r="I10" s="67"/>
      <c r="J10" s="67"/>
    </row>
    <row r="11" spans="1:10" ht="15" customHeight="1" x14ac:dyDescent="0.25">
      <c r="A11" s="58" t="s">
        <v>421</v>
      </c>
      <c r="B11" s="59"/>
      <c r="C11" s="59"/>
      <c r="D11" s="59"/>
      <c r="E11" s="59"/>
      <c r="F11" s="59"/>
      <c r="G11" s="59"/>
      <c r="H11" s="14"/>
      <c r="I11" s="67"/>
      <c r="J11" s="67"/>
    </row>
    <row r="12" spans="1:10" ht="15" customHeight="1" x14ac:dyDescent="0.25">
      <c r="A12" s="58" t="s">
        <v>422</v>
      </c>
      <c r="B12" s="59"/>
      <c r="C12" s="59"/>
      <c r="D12" s="59"/>
      <c r="E12" s="59"/>
      <c r="F12" s="59"/>
      <c r="G12" s="59"/>
      <c r="H12" s="14"/>
      <c r="I12" s="67"/>
      <c r="J12" s="67"/>
    </row>
    <row r="13" spans="1:10" ht="15" customHeight="1" x14ac:dyDescent="0.25">
      <c r="A13" s="57" t="s">
        <v>423</v>
      </c>
      <c r="B13" s="59"/>
      <c r="C13" s="59"/>
      <c r="D13" s="59"/>
      <c r="E13" s="59"/>
      <c r="F13" s="59"/>
      <c r="G13" s="59"/>
      <c r="H13" s="14"/>
      <c r="I13" s="67"/>
      <c r="J13" s="67"/>
    </row>
    <row r="14" spans="1:10" ht="15" customHeight="1" x14ac:dyDescent="0.25">
      <c r="A14" s="58" t="s">
        <v>424</v>
      </c>
      <c r="B14" s="59"/>
      <c r="C14" s="59"/>
      <c r="D14" s="59"/>
      <c r="E14" s="59"/>
      <c r="F14" s="59"/>
      <c r="G14" s="59"/>
      <c r="H14" s="14"/>
      <c r="I14" s="67"/>
      <c r="J14" s="67"/>
    </row>
    <row r="15" spans="1:10" ht="15" customHeight="1" x14ac:dyDescent="0.25">
      <c r="A15" s="58" t="s">
        <v>425</v>
      </c>
      <c r="B15" s="59"/>
      <c r="C15" s="59"/>
      <c r="D15" s="59"/>
      <c r="E15" s="59"/>
      <c r="F15" s="59"/>
      <c r="G15" s="59"/>
      <c r="H15" s="14"/>
      <c r="I15" s="67"/>
      <c r="J15" s="67"/>
    </row>
    <row r="16" spans="1:10" ht="15" customHeight="1" x14ac:dyDescent="0.25">
      <c r="A16" s="58" t="s">
        <v>426</v>
      </c>
      <c r="B16" s="59"/>
      <c r="C16" s="59"/>
      <c r="D16" s="59"/>
      <c r="E16" s="59"/>
      <c r="F16" s="59"/>
      <c r="G16" s="59"/>
      <c r="H16" s="14"/>
      <c r="I16" s="67"/>
      <c r="J16" s="67"/>
    </row>
    <row r="17" spans="1:13" ht="15" customHeight="1" x14ac:dyDescent="0.25">
      <c r="A17" s="58" t="s">
        <v>427</v>
      </c>
      <c r="B17" s="59"/>
      <c r="C17" s="59"/>
      <c r="D17" s="59"/>
      <c r="E17" s="59">
        <v>2</v>
      </c>
      <c r="F17" s="59">
        <v>2</v>
      </c>
      <c r="G17" s="59">
        <v>2</v>
      </c>
      <c r="H17" s="14">
        <v>2</v>
      </c>
      <c r="I17" s="76">
        <v>2</v>
      </c>
      <c r="J17" s="76">
        <v>2</v>
      </c>
    </row>
    <row r="18" spans="1:13" ht="15" customHeight="1" x14ac:dyDescent="0.25">
      <c r="A18" s="58" t="s">
        <v>428</v>
      </c>
      <c r="B18" s="59">
        <v>1</v>
      </c>
      <c r="C18" s="59">
        <v>0</v>
      </c>
      <c r="D18" s="59">
        <v>0</v>
      </c>
      <c r="E18" s="59">
        <v>4</v>
      </c>
      <c r="F18" s="59">
        <v>4</v>
      </c>
      <c r="G18" s="59">
        <v>2</v>
      </c>
      <c r="H18" s="14">
        <v>5</v>
      </c>
      <c r="I18" s="76">
        <v>4</v>
      </c>
      <c r="J18" s="76">
        <v>4</v>
      </c>
    </row>
    <row r="19" spans="1:13" ht="15" customHeight="1" x14ac:dyDescent="0.25">
      <c r="A19" s="58" t="s">
        <v>429</v>
      </c>
      <c r="B19" s="59"/>
      <c r="C19" s="59"/>
      <c r="D19" s="59"/>
      <c r="E19" s="59"/>
      <c r="F19" s="59"/>
      <c r="G19" s="59"/>
      <c r="H19" s="14"/>
      <c r="I19" s="76"/>
      <c r="J19" s="76"/>
    </row>
    <row r="20" spans="1:13" ht="15" customHeight="1" x14ac:dyDescent="0.25">
      <c r="A20" s="58" t="s">
        <v>430</v>
      </c>
      <c r="B20" s="59"/>
      <c r="C20" s="59"/>
      <c r="D20" s="59"/>
      <c r="E20" s="59"/>
      <c r="F20" s="59"/>
      <c r="G20" s="59"/>
      <c r="H20" s="14"/>
      <c r="I20" s="76"/>
      <c r="J20" s="76"/>
    </row>
    <row r="21" spans="1:13" ht="15" customHeight="1" x14ac:dyDescent="0.25">
      <c r="A21" s="57" t="s">
        <v>431</v>
      </c>
      <c r="B21" s="63">
        <v>1</v>
      </c>
      <c r="C21" s="63">
        <v>0</v>
      </c>
      <c r="D21" s="63">
        <v>0</v>
      </c>
      <c r="E21" s="59">
        <v>6</v>
      </c>
      <c r="F21" s="59">
        <v>6</v>
      </c>
      <c r="G21" s="59">
        <v>6</v>
      </c>
      <c r="H21" s="14">
        <v>7</v>
      </c>
      <c r="I21" s="76">
        <v>6</v>
      </c>
      <c r="J21" s="76">
        <v>6</v>
      </c>
    </row>
    <row r="22" spans="1:13" ht="15" customHeight="1" x14ac:dyDescent="0.25">
      <c r="A22" s="58" t="s">
        <v>432</v>
      </c>
      <c r="B22" s="59">
        <v>1</v>
      </c>
      <c r="C22" s="59">
        <v>1</v>
      </c>
      <c r="D22" s="59">
        <v>1</v>
      </c>
      <c r="E22" s="59"/>
      <c r="F22" s="59"/>
      <c r="G22" s="59"/>
      <c r="H22" s="14">
        <v>1</v>
      </c>
      <c r="I22" s="76">
        <v>1</v>
      </c>
      <c r="J22" s="76">
        <v>1</v>
      </c>
    </row>
    <row r="23" spans="1:13" ht="15" customHeight="1" x14ac:dyDescent="0.25">
      <c r="A23" s="58" t="s">
        <v>433</v>
      </c>
      <c r="B23" s="59"/>
      <c r="C23" s="59"/>
      <c r="D23" s="59"/>
      <c r="E23" s="59"/>
      <c r="F23" s="59"/>
      <c r="G23" s="59"/>
      <c r="H23" s="14"/>
      <c r="I23" s="76"/>
      <c r="J23" s="76"/>
    </row>
    <row r="24" spans="1:13" ht="15" customHeight="1" x14ac:dyDescent="0.25">
      <c r="A24" s="58" t="s">
        <v>434</v>
      </c>
      <c r="B24" s="59">
        <v>18</v>
      </c>
      <c r="C24" s="59">
        <v>30</v>
      </c>
      <c r="D24" s="59">
        <v>30</v>
      </c>
      <c r="E24" s="59"/>
      <c r="F24" s="59"/>
      <c r="G24" s="59"/>
      <c r="H24" s="14">
        <v>18</v>
      </c>
      <c r="I24" s="76">
        <v>30</v>
      </c>
      <c r="J24" s="76">
        <v>30</v>
      </c>
    </row>
    <row r="25" spans="1:13" ht="15" customHeight="1" x14ac:dyDescent="0.25">
      <c r="A25" s="57" t="s">
        <v>435</v>
      </c>
      <c r="B25" s="63">
        <v>19</v>
      </c>
      <c r="C25" s="63">
        <v>31</v>
      </c>
      <c r="D25" s="63">
        <v>31</v>
      </c>
      <c r="E25" s="59"/>
      <c r="F25" s="59"/>
      <c r="G25" s="59"/>
      <c r="H25" s="14">
        <v>19</v>
      </c>
      <c r="I25" s="76">
        <v>31</v>
      </c>
      <c r="J25" s="76">
        <v>31</v>
      </c>
      <c r="M25" t="s">
        <v>597</v>
      </c>
    </row>
    <row r="26" spans="1:13" ht="15" customHeight="1" x14ac:dyDescent="0.25">
      <c r="A26" s="58" t="s">
        <v>436</v>
      </c>
      <c r="B26" s="59">
        <v>1</v>
      </c>
      <c r="C26" s="59">
        <v>1</v>
      </c>
      <c r="D26" s="59">
        <v>1</v>
      </c>
      <c r="E26" s="59"/>
      <c r="F26" s="59"/>
      <c r="G26" s="59"/>
      <c r="H26" s="14">
        <v>1</v>
      </c>
      <c r="I26" s="76">
        <v>1</v>
      </c>
      <c r="J26" s="76">
        <v>1</v>
      </c>
    </row>
    <row r="27" spans="1:13" ht="15" customHeight="1" x14ac:dyDescent="0.25">
      <c r="A27" s="58" t="s">
        <v>437</v>
      </c>
      <c r="B27" s="59"/>
      <c r="C27" s="59"/>
      <c r="D27" s="59"/>
      <c r="E27" s="59"/>
      <c r="F27" s="59"/>
      <c r="G27" s="59"/>
      <c r="H27" s="14"/>
      <c r="I27" s="76"/>
      <c r="J27" s="76"/>
    </row>
    <row r="28" spans="1:13" ht="15" customHeight="1" x14ac:dyDescent="0.25">
      <c r="A28" s="58" t="s">
        <v>438</v>
      </c>
      <c r="B28" s="59"/>
      <c r="C28" s="59">
        <v>6</v>
      </c>
      <c r="D28" s="59">
        <v>6</v>
      </c>
      <c r="E28" s="59"/>
      <c r="F28" s="59"/>
      <c r="G28" s="59"/>
      <c r="H28" s="14"/>
      <c r="I28" s="76">
        <v>6</v>
      </c>
      <c r="J28" s="76">
        <v>6</v>
      </c>
    </row>
    <row r="29" spans="1:13" ht="15" customHeight="1" x14ac:dyDescent="0.25">
      <c r="A29" s="57" t="s">
        <v>439</v>
      </c>
      <c r="B29" s="63">
        <v>1</v>
      </c>
      <c r="C29" s="63">
        <v>7</v>
      </c>
      <c r="D29" s="63">
        <v>7</v>
      </c>
      <c r="E29" s="59"/>
      <c r="F29" s="59"/>
      <c r="G29" s="59"/>
      <c r="H29" s="14"/>
      <c r="I29" s="76">
        <v>7</v>
      </c>
      <c r="J29" s="76">
        <v>7</v>
      </c>
    </row>
    <row r="30" spans="1:13" ht="37.5" customHeight="1" x14ac:dyDescent="0.25">
      <c r="A30" s="57" t="s">
        <v>440</v>
      </c>
      <c r="B30" s="11">
        <v>21</v>
      </c>
      <c r="C30" s="11">
        <v>38</v>
      </c>
      <c r="D30" s="11">
        <v>38</v>
      </c>
      <c r="E30" s="60">
        <v>6</v>
      </c>
      <c r="F30" s="60">
        <v>6</v>
      </c>
      <c r="G30" s="60">
        <v>6</v>
      </c>
      <c r="H30" s="10">
        <v>27</v>
      </c>
      <c r="I30" s="76">
        <v>44</v>
      </c>
      <c r="J30" s="76">
        <v>44</v>
      </c>
    </row>
    <row r="31" spans="1:13" ht="15" customHeight="1" x14ac:dyDescent="0.25">
      <c r="A31" s="58" t="s">
        <v>441</v>
      </c>
      <c r="B31" s="59"/>
      <c r="C31" s="59"/>
      <c r="D31" s="59"/>
      <c r="E31" s="59"/>
      <c r="F31" s="59"/>
      <c r="G31" s="59"/>
      <c r="H31" s="14"/>
      <c r="I31" s="76"/>
      <c r="J31" s="76"/>
    </row>
    <row r="32" spans="1:13" ht="15" customHeight="1" x14ac:dyDescent="0.25">
      <c r="A32" s="58" t="s">
        <v>442</v>
      </c>
      <c r="B32" s="59"/>
      <c r="C32" s="59"/>
      <c r="D32" s="59"/>
      <c r="E32" s="59"/>
      <c r="F32" s="59"/>
      <c r="G32" s="59"/>
      <c r="H32" s="14"/>
      <c r="I32" s="76"/>
      <c r="J32" s="76"/>
    </row>
    <row r="33" spans="1:10" ht="15" customHeight="1" x14ac:dyDescent="0.25">
      <c r="A33" s="58" t="s">
        <v>443</v>
      </c>
      <c r="B33" s="59"/>
      <c r="C33" s="59"/>
      <c r="D33" s="59"/>
      <c r="E33" s="59"/>
      <c r="F33" s="59"/>
      <c r="G33" s="59"/>
      <c r="H33" s="14"/>
      <c r="I33" s="76"/>
      <c r="J33" s="76"/>
    </row>
    <row r="34" spans="1:10" ht="15" customHeight="1" x14ac:dyDescent="0.25">
      <c r="A34" s="58" t="s">
        <v>444</v>
      </c>
      <c r="B34" s="59"/>
      <c r="C34" s="59"/>
      <c r="D34" s="59"/>
      <c r="E34" s="59"/>
      <c r="F34" s="59"/>
      <c r="G34" s="59"/>
      <c r="H34" s="14"/>
      <c r="I34" s="67"/>
      <c r="J34" s="67"/>
    </row>
    <row r="35" spans="1:10" ht="15" customHeight="1" x14ac:dyDescent="0.25">
      <c r="A35" s="57" t="s">
        <v>445</v>
      </c>
      <c r="B35" s="59"/>
      <c r="C35" s="59"/>
      <c r="D35" s="59"/>
      <c r="E35" s="59"/>
      <c r="F35" s="59"/>
      <c r="G35" s="59"/>
      <c r="H35" s="14"/>
      <c r="I35" s="67"/>
      <c r="J35" s="67"/>
    </row>
    <row r="36" spans="1:10" x14ac:dyDescent="0.25">
      <c r="A36" s="96"/>
      <c r="B36" s="96"/>
      <c r="C36" s="96"/>
      <c r="D36" s="96"/>
      <c r="E36" s="96"/>
      <c r="F36" s="96"/>
      <c r="G36" s="96"/>
    </row>
    <row r="37" spans="1:10" x14ac:dyDescent="0.25">
      <c r="A37" s="95"/>
      <c r="B37" s="95"/>
      <c r="C37" s="95"/>
      <c r="D37" s="95"/>
      <c r="E37" s="95"/>
      <c r="F37" s="95"/>
      <c r="G37" s="95"/>
    </row>
  </sheetData>
  <mergeCells count="9">
    <mergeCell ref="A2:J2"/>
    <mergeCell ref="A1:J1"/>
    <mergeCell ref="A37:G37"/>
    <mergeCell ref="A3:H3"/>
    <mergeCell ref="A4:H4"/>
    <mergeCell ref="A36:G36"/>
    <mergeCell ref="B7:D7"/>
    <mergeCell ref="E7:G7"/>
    <mergeCell ref="H7:J7"/>
  </mergeCells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view="pageBreakPreview" zoomScale="60" zoomScaleNormal="75" workbookViewId="0">
      <selection activeCell="A3" sqref="A3:J3"/>
    </sheetView>
  </sheetViews>
  <sheetFormatPr defaultRowHeight="15" x14ac:dyDescent="0.25"/>
  <cols>
    <col min="1" max="1" width="92.5703125" customWidth="1"/>
    <col min="3" max="3" width="11.42578125" customWidth="1"/>
    <col min="4" max="4" width="13" customWidth="1"/>
    <col min="5" max="5" width="11.140625" customWidth="1"/>
    <col min="6" max="6" width="12.85546875" customWidth="1"/>
    <col min="7" max="7" width="12.5703125" customWidth="1"/>
    <col min="8" max="8" width="11.85546875" customWidth="1"/>
    <col min="9" max="9" width="15.85546875" customWidth="1"/>
    <col min="10" max="10" width="11.42578125" customWidth="1"/>
    <col min="11" max="11" width="9.7109375" customWidth="1"/>
    <col min="12" max="12" width="10.85546875" customWidth="1"/>
  </cols>
  <sheetData>
    <row r="1" spans="1:12" ht="15.75" x14ac:dyDescent="0.25">
      <c r="A1" s="77" t="s">
        <v>587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5.75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24" customHeight="1" x14ac:dyDescent="0.25">
      <c r="A3" s="79" t="s">
        <v>598</v>
      </c>
      <c r="B3" s="80"/>
      <c r="C3" s="80"/>
      <c r="D3" s="80"/>
      <c r="E3" s="80"/>
      <c r="F3" s="80"/>
      <c r="G3" s="80"/>
      <c r="H3" s="80"/>
      <c r="I3" s="80"/>
      <c r="J3" s="81"/>
    </row>
    <row r="4" spans="1:12" ht="24" customHeight="1" x14ac:dyDescent="0.25">
      <c r="A4" s="82" t="s">
        <v>239</v>
      </c>
      <c r="B4" s="80"/>
      <c r="C4" s="80"/>
      <c r="D4" s="80"/>
      <c r="E4" s="80"/>
      <c r="F4" s="80"/>
      <c r="G4" s="80"/>
      <c r="H4" s="80"/>
      <c r="I4" s="80"/>
      <c r="J4" s="81"/>
      <c r="L4" s="6"/>
    </row>
    <row r="5" spans="1:12" ht="15.75" x14ac:dyDescent="0.25">
      <c r="A5" s="19"/>
      <c r="B5" s="9"/>
      <c r="C5" s="9"/>
      <c r="D5" s="9"/>
      <c r="E5" s="9"/>
      <c r="F5" s="9"/>
      <c r="G5" s="9"/>
      <c r="H5" s="9"/>
      <c r="I5" s="9"/>
      <c r="J5" s="9"/>
    </row>
    <row r="6" spans="1:12" ht="15.75" x14ac:dyDescent="0.25">
      <c r="A6" s="20" t="s">
        <v>571</v>
      </c>
      <c r="B6" s="9"/>
      <c r="C6" s="9"/>
      <c r="D6" s="9"/>
      <c r="E6" s="9"/>
      <c r="F6" s="9"/>
      <c r="G6" s="9"/>
      <c r="H6" s="9"/>
      <c r="I6" s="9"/>
      <c r="J6" s="9"/>
    </row>
    <row r="7" spans="1:12" ht="45" x14ac:dyDescent="0.25">
      <c r="A7" s="21" t="s">
        <v>2</v>
      </c>
      <c r="B7" s="11" t="s">
        <v>240</v>
      </c>
      <c r="C7" s="83" t="s">
        <v>4</v>
      </c>
      <c r="D7" s="84"/>
      <c r="E7" s="85"/>
      <c r="F7" s="83" t="s">
        <v>5</v>
      </c>
      <c r="G7" s="84"/>
      <c r="H7" s="85"/>
      <c r="I7" s="70" t="s">
        <v>6</v>
      </c>
      <c r="J7" s="86" t="s">
        <v>7</v>
      </c>
      <c r="K7" s="87"/>
      <c r="L7" s="88"/>
    </row>
    <row r="8" spans="1:12" ht="15.75" x14ac:dyDescent="0.25">
      <c r="A8" s="21"/>
      <c r="B8" s="11"/>
      <c r="C8" s="68" t="s">
        <v>579</v>
      </c>
      <c r="D8" s="68" t="s">
        <v>580</v>
      </c>
      <c r="E8" s="68" t="s">
        <v>581</v>
      </c>
      <c r="F8" s="68" t="s">
        <v>579</v>
      </c>
      <c r="G8" s="68" t="s">
        <v>580</v>
      </c>
      <c r="H8" s="68" t="s">
        <v>581</v>
      </c>
      <c r="I8" s="22"/>
      <c r="J8" s="68" t="s">
        <v>579</v>
      </c>
      <c r="K8" s="68" t="s">
        <v>580</v>
      </c>
      <c r="L8" s="68" t="s">
        <v>581</v>
      </c>
    </row>
    <row r="9" spans="1:12" ht="15" customHeight="1" x14ac:dyDescent="0.25">
      <c r="A9" s="23" t="s">
        <v>241</v>
      </c>
      <c r="B9" s="17" t="s">
        <v>242</v>
      </c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ht="15" customHeight="1" x14ac:dyDescent="0.25">
      <c r="A10" s="13" t="s">
        <v>243</v>
      </c>
      <c r="B10" s="17" t="s">
        <v>244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5" customHeight="1" x14ac:dyDescent="0.25">
      <c r="A11" s="13" t="s">
        <v>245</v>
      </c>
      <c r="B11" s="17" t="s">
        <v>246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15" customHeight="1" x14ac:dyDescent="0.25">
      <c r="A12" s="13" t="s">
        <v>247</v>
      </c>
      <c r="B12" s="17" t="s">
        <v>248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5" customHeight="1" x14ac:dyDescent="0.25">
      <c r="A13" s="13" t="s">
        <v>249</v>
      </c>
      <c r="B13" s="17" t="s">
        <v>250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15" customHeight="1" x14ac:dyDescent="0.25">
      <c r="A14" s="13" t="s">
        <v>251</v>
      </c>
      <c r="B14" s="17" t="s">
        <v>252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15" customHeight="1" x14ac:dyDescent="0.25">
      <c r="A15" s="15" t="s">
        <v>253</v>
      </c>
      <c r="B15" s="16" t="s">
        <v>254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15" customHeight="1" x14ac:dyDescent="0.25">
      <c r="A16" s="13" t="s">
        <v>255</v>
      </c>
      <c r="B16" s="17" t="s">
        <v>256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15" customHeight="1" x14ac:dyDescent="0.25">
      <c r="A17" s="13" t="s">
        <v>257</v>
      </c>
      <c r="B17" s="17" t="s">
        <v>258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15" customHeight="1" x14ac:dyDescent="0.25">
      <c r="A18" s="13" t="s">
        <v>259</v>
      </c>
      <c r="B18" s="17" t="s">
        <v>260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5" customHeight="1" x14ac:dyDescent="0.25">
      <c r="A19" s="13" t="s">
        <v>261</v>
      </c>
      <c r="B19" s="17" t="s">
        <v>262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" customHeight="1" x14ac:dyDescent="0.25">
      <c r="A20" s="13" t="s">
        <v>263</v>
      </c>
      <c r="B20" s="17" t="s">
        <v>264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15" customHeight="1" x14ac:dyDescent="0.25">
      <c r="A21" s="15" t="s">
        <v>265</v>
      </c>
      <c r="B21" s="16" t="s">
        <v>266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15" customHeight="1" x14ac:dyDescent="0.25">
      <c r="A22" s="13" t="s">
        <v>267</v>
      </c>
      <c r="B22" s="17" t="s">
        <v>268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15" customHeight="1" x14ac:dyDescent="0.25">
      <c r="A23" s="13" t="s">
        <v>269</v>
      </c>
      <c r="B23" s="17" t="s">
        <v>270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15" customHeight="1" x14ac:dyDescent="0.25">
      <c r="A24" s="15" t="s">
        <v>271</v>
      </c>
      <c r="B24" s="16" t="s">
        <v>272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15" customHeight="1" x14ac:dyDescent="0.25">
      <c r="A25" s="13" t="s">
        <v>273</v>
      </c>
      <c r="B25" s="17" t="s">
        <v>274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15" customHeight="1" x14ac:dyDescent="0.25">
      <c r="A26" s="13" t="s">
        <v>275</v>
      </c>
      <c r="B26" s="17" t="s">
        <v>276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15" customHeight="1" x14ac:dyDescent="0.25">
      <c r="A27" s="13" t="s">
        <v>277</v>
      </c>
      <c r="B27" s="17" t="s">
        <v>278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15" customHeight="1" x14ac:dyDescent="0.25">
      <c r="A28" s="13" t="s">
        <v>279</v>
      </c>
      <c r="B28" s="17" t="s">
        <v>280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15" customHeight="1" x14ac:dyDescent="0.25">
      <c r="A29" s="13" t="s">
        <v>281</v>
      </c>
      <c r="B29" s="17" t="s">
        <v>282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" customHeight="1" x14ac:dyDescent="0.25">
      <c r="A30" s="13" t="s">
        <v>283</v>
      </c>
      <c r="B30" s="17" t="s">
        <v>284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" customHeight="1" x14ac:dyDescent="0.25">
      <c r="A31" s="13" t="s">
        <v>285</v>
      </c>
      <c r="B31" s="17" t="s">
        <v>286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5" customHeight="1" x14ac:dyDescent="0.25">
      <c r="A32" s="13" t="s">
        <v>287</v>
      </c>
      <c r="B32" s="17" t="s">
        <v>288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15" customHeight="1" x14ac:dyDescent="0.25">
      <c r="A33" s="15" t="s">
        <v>289</v>
      </c>
      <c r="B33" s="16" t="s">
        <v>290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5" customHeight="1" x14ac:dyDescent="0.25">
      <c r="A34" s="13" t="s">
        <v>291</v>
      </c>
      <c r="B34" s="17" t="s">
        <v>292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ht="15" customHeight="1" x14ac:dyDescent="0.25">
      <c r="A35" s="15" t="s">
        <v>293</v>
      </c>
      <c r="B35" s="16" t="s">
        <v>294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ht="15" customHeight="1" x14ac:dyDescent="0.25">
      <c r="A36" s="24" t="s">
        <v>295</v>
      </c>
      <c r="B36" s="17" t="s">
        <v>296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15" customHeight="1" x14ac:dyDescent="0.25">
      <c r="A37" s="24" t="s">
        <v>297</v>
      </c>
      <c r="B37" s="17" t="s">
        <v>298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5" customHeight="1" x14ac:dyDescent="0.25">
      <c r="A38" s="24" t="s">
        <v>299</v>
      </c>
      <c r="B38" s="17" t="s">
        <v>300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15" customHeight="1" x14ac:dyDescent="0.25">
      <c r="A39" s="24" t="s">
        <v>301</v>
      </c>
      <c r="B39" s="17" t="s">
        <v>302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5" customHeight="1" x14ac:dyDescent="0.25">
      <c r="A40" s="24" t="s">
        <v>303</v>
      </c>
      <c r="B40" s="17" t="s">
        <v>304</v>
      </c>
      <c r="C40" s="14">
        <v>192</v>
      </c>
      <c r="D40" s="14">
        <v>209</v>
      </c>
      <c r="E40" s="14">
        <v>209</v>
      </c>
      <c r="F40" s="14"/>
      <c r="G40" s="14"/>
      <c r="H40" s="14"/>
      <c r="I40" s="14"/>
      <c r="J40" s="14">
        <v>192</v>
      </c>
      <c r="K40" s="14">
        <v>209</v>
      </c>
      <c r="L40" s="14">
        <v>209</v>
      </c>
    </row>
    <row r="41" spans="1:12" ht="15" customHeight="1" x14ac:dyDescent="0.25">
      <c r="A41" s="24" t="s">
        <v>305</v>
      </c>
      <c r="B41" s="17" t="s">
        <v>306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ht="15" customHeight="1" x14ac:dyDescent="0.25">
      <c r="A42" s="24" t="s">
        <v>307</v>
      </c>
      <c r="B42" s="17" t="s">
        <v>308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15" customHeight="1" x14ac:dyDescent="0.25">
      <c r="A43" s="24" t="s">
        <v>309</v>
      </c>
      <c r="B43" s="17" t="s">
        <v>310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ht="15" customHeight="1" x14ac:dyDescent="0.25">
      <c r="A44" s="24" t="s">
        <v>311</v>
      </c>
      <c r="B44" s="17" t="s">
        <v>312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ht="15" customHeight="1" x14ac:dyDescent="0.25">
      <c r="A45" s="24" t="s">
        <v>313</v>
      </c>
      <c r="B45" s="65" t="s">
        <v>595</v>
      </c>
      <c r="C45" s="14">
        <v>0</v>
      </c>
      <c r="D45" s="14">
        <v>40</v>
      </c>
      <c r="E45" s="14">
        <v>40</v>
      </c>
      <c r="F45" s="14"/>
      <c r="G45" s="14"/>
      <c r="H45" s="14"/>
      <c r="I45" s="14"/>
      <c r="J45" s="14"/>
      <c r="K45" s="14">
        <v>40</v>
      </c>
      <c r="L45" s="14">
        <v>40</v>
      </c>
    </row>
    <row r="46" spans="1:12" ht="15" customHeight="1" x14ac:dyDescent="0.25">
      <c r="A46" s="25" t="s">
        <v>315</v>
      </c>
      <c r="B46" s="16" t="s">
        <v>316</v>
      </c>
      <c r="C46" s="14">
        <f>SUM(C36:C45)</f>
        <v>192</v>
      </c>
      <c r="D46" s="14">
        <f>SUM(D36:D45)</f>
        <v>249</v>
      </c>
      <c r="E46" s="14">
        <f>SUM(E36:E45)</f>
        <v>249</v>
      </c>
      <c r="F46" s="14"/>
      <c r="G46" s="14"/>
      <c r="H46" s="14"/>
      <c r="I46" s="14"/>
      <c r="J46" s="14">
        <f>SUM(J36:J45)</f>
        <v>192</v>
      </c>
      <c r="K46" s="14">
        <f>SUM(K36:K45)</f>
        <v>249</v>
      </c>
      <c r="L46" s="14">
        <f>SUM(L36:L45)</f>
        <v>249</v>
      </c>
    </row>
    <row r="47" spans="1:12" ht="15" customHeight="1" x14ac:dyDescent="0.25">
      <c r="A47" s="24" t="s">
        <v>317</v>
      </c>
      <c r="B47" s="17" t="s">
        <v>318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15" customHeight="1" x14ac:dyDescent="0.25">
      <c r="A48" s="13" t="s">
        <v>319</v>
      </c>
      <c r="B48" s="17" t="s">
        <v>320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5" customHeight="1" x14ac:dyDescent="0.25">
      <c r="A49" s="24" t="s">
        <v>321</v>
      </c>
      <c r="B49" s="17" t="s">
        <v>322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ht="15" customHeight="1" x14ac:dyDescent="0.25">
      <c r="A50" s="15" t="s">
        <v>323</v>
      </c>
      <c r="B50" s="16" t="s">
        <v>324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5" customHeight="1" x14ac:dyDescent="0.25">
      <c r="A51" s="26" t="s">
        <v>143</v>
      </c>
      <c r="B51" s="27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ht="15" customHeight="1" x14ac:dyDescent="0.25">
      <c r="A52" s="13" t="s">
        <v>325</v>
      </c>
      <c r="B52" s="17" t="s">
        <v>326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ht="15" customHeight="1" x14ac:dyDescent="0.25">
      <c r="A53" s="13" t="s">
        <v>327</v>
      </c>
      <c r="B53" s="17" t="s">
        <v>328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ht="15" customHeight="1" x14ac:dyDescent="0.25">
      <c r="A54" s="13" t="s">
        <v>329</v>
      </c>
      <c r="B54" s="17" t="s">
        <v>330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ht="15" customHeight="1" x14ac:dyDescent="0.25">
      <c r="A55" s="13" t="s">
        <v>331</v>
      </c>
      <c r="B55" s="17" t="s">
        <v>332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ht="15" customHeight="1" x14ac:dyDescent="0.25">
      <c r="A56" s="13" t="s">
        <v>333</v>
      </c>
      <c r="B56" s="17" t="s">
        <v>334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ht="15" customHeight="1" x14ac:dyDescent="0.25">
      <c r="A57" s="15" t="s">
        <v>335</v>
      </c>
      <c r="B57" s="16" t="s">
        <v>336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15" customHeight="1" x14ac:dyDescent="0.25">
      <c r="A58" s="24" t="s">
        <v>337</v>
      </c>
      <c r="B58" s="17" t="s">
        <v>338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ht="15" customHeight="1" x14ac:dyDescent="0.25">
      <c r="A59" s="24" t="s">
        <v>339</v>
      </c>
      <c r="B59" s="17" t="s">
        <v>340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ht="15" customHeight="1" x14ac:dyDescent="0.25">
      <c r="A60" s="24" t="s">
        <v>341</v>
      </c>
      <c r="B60" s="17" t="s">
        <v>342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ht="15" customHeight="1" x14ac:dyDescent="0.25">
      <c r="A61" s="24" t="s">
        <v>343</v>
      </c>
      <c r="B61" s="17" t="s">
        <v>344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ht="15" customHeight="1" x14ac:dyDescent="0.25">
      <c r="A62" s="24" t="s">
        <v>345</v>
      </c>
      <c r="B62" s="17" t="s">
        <v>346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ht="15" customHeight="1" x14ac:dyDescent="0.25">
      <c r="A63" s="15" t="s">
        <v>347</v>
      </c>
      <c r="B63" s="16" t="s">
        <v>348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ht="15" customHeight="1" x14ac:dyDescent="0.25">
      <c r="A64" s="24" t="s">
        <v>349</v>
      </c>
      <c r="B64" s="17" t="s">
        <v>350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15" customHeight="1" x14ac:dyDescent="0.25">
      <c r="A65" s="13" t="s">
        <v>351</v>
      </c>
      <c r="B65" s="17" t="s">
        <v>352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ht="15" customHeight="1" x14ac:dyDescent="0.25">
      <c r="A66" s="24" t="s">
        <v>353</v>
      </c>
      <c r="B66" s="17" t="s">
        <v>354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ht="15" customHeight="1" x14ac:dyDescent="0.25">
      <c r="A67" s="15" t="s">
        <v>355</v>
      </c>
      <c r="B67" s="16" t="s">
        <v>356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ht="15" customHeight="1" x14ac:dyDescent="0.25">
      <c r="A68" s="26" t="s">
        <v>188</v>
      </c>
      <c r="B68" s="27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ht="15.75" x14ac:dyDescent="0.25">
      <c r="A69" s="28" t="s">
        <v>357</v>
      </c>
      <c r="B69" s="29" t="s">
        <v>358</v>
      </c>
      <c r="C69" s="14">
        <f>SUM(C21,C35,C46,C50,C57,C63,C67)</f>
        <v>192</v>
      </c>
      <c r="D69" s="14">
        <f>SUM(D21,D35,D46,D50,D57,D63,D67)</f>
        <v>249</v>
      </c>
      <c r="E69" s="14">
        <f>SUM(E21,E35,E46,E50,E57,E63,E67)</f>
        <v>249</v>
      </c>
      <c r="F69" s="14"/>
      <c r="G69" s="14"/>
      <c r="H69" s="14"/>
      <c r="I69" s="14"/>
      <c r="J69" s="14">
        <f>SUM(J21,J35,J46,J50,J57,J63,J67)</f>
        <v>192</v>
      </c>
      <c r="K69" s="14">
        <f>SUM(K21,K35,K46,K50,K57,K63,K67)</f>
        <v>249</v>
      </c>
      <c r="L69" s="14">
        <f>SUM(L21,L35,L46,L50,L57,L63,L67)</f>
        <v>249</v>
      </c>
    </row>
    <row r="70" spans="1:12" ht="15.75" x14ac:dyDescent="0.25">
      <c r="A70" s="30" t="s">
        <v>359</v>
      </c>
      <c r="B70" s="31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ht="15.75" x14ac:dyDescent="0.25">
      <c r="A71" s="30" t="s">
        <v>360</v>
      </c>
      <c r="B71" s="31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ht="15.75" x14ac:dyDescent="0.25">
      <c r="A72" s="32" t="s">
        <v>361</v>
      </c>
      <c r="B72" s="13" t="s">
        <v>362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ht="15.75" x14ac:dyDescent="0.25">
      <c r="A73" s="24" t="s">
        <v>363</v>
      </c>
      <c r="B73" s="13" t="s">
        <v>364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15.75" x14ac:dyDescent="0.25">
      <c r="A74" s="32" t="s">
        <v>365</v>
      </c>
      <c r="B74" s="13" t="s">
        <v>366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ht="15.75" x14ac:dyDescent="0.25">
      <c r="A75" s="25" t="s">
        <v>367</v>
      </c>
      <c r="B75" s="15" t="s">
        <v>368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ht="15.75" x14ac:dyDescent="0.25">
      <c r="A76" s="24" t="s">
        <v>369</v>
      </c>
      <c r="B76" s="13" t="s">
        <v>370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ht="15.75" x14ac:dyDescent="0.25">
      <c r="A77" s="32" t="s">
        <v>371</v>
      </c>
      <c r="B77" s="13" t="s">
        <v>372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ht="15.75" x14ac:dyDescent="0.25">
      <c r="A78" s="24" t="s">
        <v>373</v>
      </c>
      <c r="B78" s="13" t="s">
        <v>374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ht="15.75" x14ac:dyDescent="0.25">
      <c r="A79" s="32" t="s">
        <v>375</v>
      </c>
      <c r="B79" s="13" t="s">
        <v>376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ht="15.75" x14ac:dyDescent="0.25">
      <c r="A80" s="33" t="s">
        <v>377</v>
      </c>
      <c r="B80" s="15" t="s">
        <v>378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ht="15.75" x14ac:dyDescent="0.25">
      <c r="A81" s="13" t="s">
        <v>379</v>
      </c>
      <c r="B81" s="13" t="s">
        <v>380</v>
      </c>
      <c r="C81" s="14">
        <v>1642</v>
      </c>
      <c r="D81" s="14">
        <v>1642</v>
      </c>
      <c r="E81" s="14">
        <v>1642</v>
      </c>
      <c r="F81" s="14"/>
      <c r="G81" s="14"/>
      <c r="H81" s="14"/>
      <c r="I81" s="14"/>
      <c r="J81" s="14">
        <v>1642</v>
      </c>
      <c r="K81" s="14">
        <v>1642</v>
      </c>
      <c r="L81" s="14">
        <v>1642</v>
      </c>
    </row>
    <row r="82" spans="1:12" ht="15.75" x14ac:dyDescent="0.25">
      <c r="A82" s="13" t="s">
        <v>381</v>
      </c>
      <c r="B82" s="13" t="s">
        <v>380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ht="15.75" x14ac:dyDescent="0.25">
      <c r="A83" s="13" t="s">
        <v>382</v>
      </c>
      <c r="B83" s="13" t="s">
        <v>383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ht="15.75" x14ac:dyDescent="0.25">
      <c r="A84" s="13" t="s">
        <v>384</v>
      </c>
      <c r="B84" s="13" t="s">
        <v>383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15.75" x14ac:dyDescent="0.25">
      <c r="A85" s="15" t="s">
        <v>385</v>
      </c>
      <c r="B85" s="15" t="s">
        <v>386</v>
      </c>
      <c r="C85" s="14">
        <f>SUM(C81:C84)</f>
        <v>1642</v>
      </c>
      <c r="D85" s="14">
        <f>SUM(D81:D84)</f>
        <v>1642</v>
      </c>
      <c r="E85" s="14">
        <f>SUM(E81:E84)</f>
        <v>1642</v>
      </c>
      <c r="F85" s="14"/>
      <c r="G85" s="14"/>
      <c r="H85" s="14"/>
      <c r="I85" s="14"/>
      <c r="J85" s="14">
        <f>SUM(J81:J84)</f>
        <v>1642</v>
      </c>
      <c r="K85" s="14">
        <f>SUM(K81:K84)</f>
        <v>1642</v>
      </c>
      <c r="L85" s="14">
        <f>SUM(L81:L84)</f>
        <v>1642</v>
      </c>
    </row>
    <row r="86" spans="1:12" ht="15.75" x14ac:dyDescent="0.25">
      <c r="A86" s="32" t="s">
        <v>387</v>
      </c>
      <c r="B86" s="13" t="s">
        <v>388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ht="15.75" x14ac:dyDescent="0.25">
      <c r="A87" s="32" t="s">
        <v>389</v>
      </c>
      <c r="B87" s="13" t="s">
        <v>390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ht="15.75" x14ac:dyDescent="0.25">
      <c r="A88" s="32" t="s">
        <v>391</v>
      </c>
      <c r="B88" s="13" t="s">
        <v>392</v>
      </c>
      <c r="C88" s="14">
        <v>27314</v>
      </c>
      <c r="D88" s="14">
        <v>27804</v>
      </c>
      <c r="E88" s="14">
        <v>27804</v>
      </c>
      <c r="F88" s="14"/>
      <c r="G88" s="14"/>
      <c r="H88" s="14"/>
      <c r="I88" s="14"/>
      <c r="J88" s="14">
        <v>27314</v>
      </c>
      <c r="K88" s="14">
        <v>27804</v>
      </c>
      <c r="L88" s="14">
        <v>27804</v>
      </c>
    </row>
    <row r="89" spans="1:12" ht="15.75" x14ac:dyDescent="0.25">
      <c r="A89" s="32" t="s">
        <v>393</v>
      </c>
      <c r="B89" s="13" t="s">
        <v>394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ht="15.75" x14ac:dyDescent="0.25">
      <c r="A90" s="24" t="s">
        <v>395</v>
      </c>
      <c r="B90" s="13" t="s">
        <v>396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ht="15.75" x14ac:dyDescent="0.25">
      <c r="A91" s="25" t="s">
        <v>397</v>
      </c>
      <c r="B91" s="15" t="s">
        <v>398</v>
      </c>
      <c r="C91" s="14">
        <f>SUM(C75,C80,C85,C86:C90)</f>
        <v>28956</v>
      </c>
      <c r="D91" s="14">
        <f>SUM(D75,D80,D85,D86:D90)</f>
        <v>29446</v>
      </c>
      <c r="E91" s="14">
        <f>SUM(E75,E80,E85,E86:E90)</f>
        <v>29446</v>
      </c>
      <c r="F91" s="14"/>
      <c r="G91" s="14"/>
      <c r="H91" s="14"/>
      <c r="I91" s="14"/>
      <c r="J91" s="14">
        <f>SUM(J75,J80,J85,J86:J90)</f>
        <v>28956</v>
      </c>
      <c r="K91" s="14">
        <f>SUM(K75,K80,K85,K86:K90)</f>
        <v>29446</v>
      </c>
      <c r="L91" s="14">
        <f>SUM(L75,L80,L85,L86:L90)</f>
        <v>29446</v>
      </c>
    </row>
    <row r="92" spans="1:12" ht="15.75" x14ac:dyDescent="0.25">
      <c r="A92" s="24" t="s">
        <v>399</v>
      </c>
      <c r="B92" s="13" t="s">
        <v>400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ht="15.75" x14ac:dyDescent="0.25">
      <c r="A93" s="24" t="s">
        <v>401</v>
      </c>
      <c r="B93" s="13" t="s">
        <v>402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ht="15.75" x14ac:dyDescent="0.25">
      <c r="A94" s="32" t="s">
        <v>403</v>
      </c>
      <c r="B94" s="13" t="s">
        <v>404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ht="15.75" x14ac:dyDescent="0.25">
      <c r="A95" s="32" t="s">
        <v>405</v>
      </c>
      <c r="B95" s="13" t="s">
        <v>406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ht="15.75" x14ac:dyDescent="0.25">
      <c r="A96" s="33" t="s">
        <v>407</v>
      </c>
      <c r="B96" s="15" t="s">
        <v>408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 ht="15.75" x14ac:dyDescent="0.25">
      <c r="A97" s="25" t="s">
        <v>409</v>
      </c>
      <c r="B97" s="15" t="s">
        <v>410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1:12" ht="15.75" x14ac:dyDescent="0.25">
      <c r="A98" s="34" t="s">
        <v>411</v>
      </c>
      <c r="B98" s="35" t="s">
        <v>412</v>
      </c>
      <c r="C98" s="14">
        <f>SUM(L93,C91,C96,C97)</f>
        <v>28956</v>
      </c>
      <c r="D98" s="14">
        <f>SUM(M93,D91,D96,D97)</f>
        <v>29446</v>
      </c>
      <c r="E98" s="14">
        <f>SUM(N93,E91,E96,E97)</f>
        <v>29446</v>
      </c>
      <c r="F98" s="14"/>
      <c r="G98" s="14"/>
      <c r="H98" s="14"/>
      <c r="I98" s="14"/>
      <c r="J98" s="14">
        <f>SUM(O93,J91,J96,J97)</f>
        <v>28956</v>
      </c>
      <c r="K98" s="14">
        <f>SUM(T93,K91,K96,K97)</f>
        <v>29446</v>
      </c>
      <c r="L98" s="14">
        <f>SUM(U93,L91,L96,L97)</f>
        <v>29446</v>
      </c>
    </row>
    <row r="99" spans="1:12" ht="15.75" x14ac:dyDescent="0.25">
      <c r="A99" s="36" t="s">
        <v>413</v>
      </c>
      <c r="B99" s="37"/>
      <c r="C99" s="14">
        <f>SUM(C21,C35,C46,C50,C57,C63,C67,C98)</f>
        <v>29148</v>
      </c>
      <c r="D99" s="14">
        <f>SUM(D21,D35,D46,D50,D57,D63,D67,D98)</f>
        <v>29695</v>
      </c>
      <c r="E99" s="14">
        <f>SUM(E21,E35,E46,E50,E57,E63,E67,E98)</f>
        <v>29695</v>
      </c>
      <c r="F99" s="14"/>
      <c r="G99" s="14"/>
      <c r="H99" s="14"/>
      <c r="I99" s="14"/>
      <c r="J99" s="14">
        <f>SUM(J21,J35,J46,J50,J57,J63,J67,J98)</f>
        <v>29148</v>
      </c>
      <c r="K99" s="14">
        <f>SUM(K21,K35,K46,K50,K57,K63,K67,K98)</f>
        <v>29695</v>
      </c>
      <c r="L99" s="14">
        <f>SUM(L21,L35,L46,L50,L57,L63,L67,L98)</f>
        <v>29695</v>
      </c>
    </row>
  </sheetData>
  <mergeCells count="7">
    <mergeCell ref="A1:L1"/>
    <mergeCell ref="A2:L2"/>
    <mergeCell ref="A3:J3"/>
    <mergeCell ref="A4:J4"/>
    <mergeCell ref="C7:E7"/>
    <mergeCell ref="F7:H7"/>
    <mergeCell ref="J7:L7"/>
  </mergeCells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4"/>
  <sheetViews>
    <sheetView view="pageBreakPreview" zoomScale="60" zoomScaleNormal="76" workbookViewId="0">
      <selection activeCell="A3" sqref="A3:J3"/>
    </sheetView>
  </sheetViews>
  <sheetFormatPr defaultRowHeight="15" x14ac:dyDescent="0.25"/>
  <cols>
    <col min="1" max="1" width="105.140625" customWidth="1"/>
    <col min="3" max="3" width="13.7109375" customWidth="1"/>
    <col min="4" max="4" width="12.42578125" customWidth="1"/>
    <col min="5" max="5" width="13.7109375" customWidth="1"/>
    <col min="6" max="6" width="12.7109375" customWidth="1"/>
    <col min="7" max="7" width="13" customWidth="1"/>
    <col min="8" max="8" width="12.28515625" customWidth="1"/>
    <col min="9" max="9" width="18.140625" customWidth="1"/>
    <col min="10" max="10" width="13.140625" customWidth="1"/>
    <col min="11" max="11" width="10.28515625" customWidth="1"/>
    <col min="12" max="12" width="10.7109375" customWidth="1"/>
  </cols>
  <sheetData>
    <row r="1" spans="1:12" ht="15.75" x14ac:dyDescent="0.25">
      <c r="A1" s="77" t="s">
        <v>588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5.75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20.25" customHeight="1" x14ac:dyDescent="0.25">
      <c r="A3" s="79" t="s">
        <v>598</v>
      </c>
      <c r="B3" s="80"/>
      <c r="C3" s="80"/>
      <c r="D3" s="80"/>
      <c r="E3" s="80"/>
      <c r="F3" s="80"/>
      <c r="G3" s="80"/>
      <c r="H3" s="80"/>
      <c r="I3" s="80"/>
      <c r="J3" s="81"/>
    </row>
    <row r="4" spans="1:12" ht="19.5" customHeight="1" x14ac:dyDescent="0.25">
      <c r="A4" s="82" t="s">
        <v>0</v>
      </c>
      <c r="B4" s="80"/>
      <c r="C4" s="80"/>
      <c r="D4" s="80"/>
      <c r="E4" s="80"/>
      <c r="F4" s="80"/>
      <c r="G4" s="80"/>
      <c r="H4" s="80"/>
      <c r="I4" s="80"/>
      <c r="J4" s="81"/>
    </row>
    <row r="5" spans="1:12" ht="15.75" x14ac:dyDescent="0.25">
      <c r="A5" s="19"/>
      <c r="B5" s="9"/>
      <c r="C5" s="9"/>
      <c r="D5" s="9"/>
      <c r="E5" s="9"/>
      <c r="F5" s="9"/>
      <c r="G5" s="9"/>
      <c r="H5" s="9"/>
      <c r="I5" s="9"/>
      <c r="J5" s="9"/>
    </row>
    <row r="6" spans="1:12" ht="15.75" x14ac:dyDescent="0.25">
      <c r="A6" s="20" t="s">
        <v>571</v>
      </c>
      <c r="B6" s="9"/>
      <c r="C6" s="9"/>
      <c r="D6" s="9"/>
      <c r="E6" s="9"/>
      <c r="F6" s="9"/>
      <c r="G6" s="9"/>
      <c r="H6" s="9"/>
      <c r="I6" s="9"/>
      <c r="J6" s="9"/>
    </row>
    <row r="7" spans="1:12" ht="47.25" x14ac:dyDescent="0.25">
      <c r="A7" s="21" t="s">
        <v>2</v>
      </c>
      <c r="B7" s="11" t="s">
        <v>3</v>
      </c>
      <c r="C7" s="83" t="s">
        <v>4</v>
      </c>
      <c r="D7" s="84"/>
      <c r="E7" s="85"/>
      <c r="F7" s="83" t="s">
        <v>5</v>
      </c>
      <c r="G7" s="84"/>
      <c r="H7" s="85"/>
      <c r="I7" s="22" t="s">
        <v>6</v>
      </c>
      <c r="J7" s="86" t="s">
        <v>7</v>
      </c>
      <c r="K7" s="87"/>
      <c r="L7" s="88"/>
    </row>
    <row r="8" spans="1:12" ht="15.75" x14ac:dyDescent="0.25">
      <c r="A8" s="21"/>
      <c r="B8" s="11"/>
      <c r="C8" s="68" t="s">
        <v>579</v>
      </c>
      <c r="D8" s="68" t="s">
        <v>580</v>
      </c>
      <c r="E8" s="68" t="s">
        <v>581</v>
      </c>
      <c r="F8" s="68" t="s">
        <v>579</v>
      </c>
      <c r="G8" s="68" t="s">
        <v>580</v>
      </c>
      <c r="H8" s="68" t="s">
        <v>581</v>
      </c>
      <c r="I8" s="22"/>
      <c r="J8" s="68" t="s">
        <v>579</v>
      </c>
      <c r="K8" s="68" t="s">
        <v>580</v>
      </c>
      <c r="L8" s="68" t="s">
        <v>581</v>
      </c>
    </row>
    <row r="9" spans="1:12" ht="15.75" x14ac:dyDescent="0.25">
      <c r="A9" s="38" t="s">
        <v>8</v>
      </c>
      <c r="B9" s="39" t="s">
        <v>9</v>
      </c>
      <c r="C9" s="40">
        <v>16942</v>
      </c>
      <c r="D9" s="40">
        <v>17005</v>
      </c>
      <c r="E9" s="14">
        <v>16932</v>
      </c>
      <c r="F9" s="40"/>
      <c r="G9" s="40"/>
      <c r="H9" s="40"/>
      <c r="I9" s="40"/>
      <c r="J9" s="40">
        <v>16942</v>
      </c>
      <c r="K9" s="40">
        <v>17005</v>
      </c>
      <c r="L9" s="14">
        <v>16932</v>
      </c>
    </row>
    <row r="10" spans="1:12" ht="15.75" x14ac:dyDescent="0.25">
      <c r="A10" s="38" t="s">
        <v>10</v>
      </c>
      <c r="B10" s="41" t="s">
        <v>11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5.75" x14ac:dyDescent="0.25">
      <c r="A11" s="38" t="s">
        <v>12</v>
      </c>
      <c r="B11" s="41" t="s">
        <v>13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5.75" x14ac:dyDescent="0.25">
      <c r="A12" s="23" t="s">
        <v>14</v>
      </c>
      <c r="B12" s="41" t="s">
        <v>15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5.75" x14ac:dyDescent="0.25">
      <c r="A13" s="23" t="s">
        <v>16</v>
      </c>
      <c r="B13" s="41" t="s">
        <v>17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ht="15.75" x14ac:dyDescent="0.25">
      <c r="A14" s="23" t="s">
        <v>18</v>
      </c>
      <c r="B14" s="41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15.75" x14ac:dyDescent="0.25">
      <c r="A15" s="23" t="s">
        <v>20</v>
      </c>
      <c r="B15" s="41" t="s">
        <v>21</v>
      </c>
      <c r="C15" s="40">
        <v>576</v>
      </c>
      <c r="D15" s="40">
        <v>598</v>
      </c>
      <c r="E15" s="40">
        <v>598</v>
      </c>
      <c r="F15" s="40"/>
      <c r="G15" s="40"/>
      <c r="H15" s="40"/>
      <c r="I15" s="40"/>
      <c r="J15" s="40">
        <v>576</v>
      </c>
      <c r="K15" s="40">
        <v>598</v>
      </c>
      <c r="L15" s="40">
        <v>598</v>
      </c>
    </row>
    <row r="16" spans="1:12" ht="15.75" x14ac:dyDescent="0.25">
      <c r="A16" s="23" t="s">
        <v>22</v>
      </c>
      <c r="B16" s="41" t="s">
        <v>23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15.75" x14ac:dyDescent="0.25">
      <c r="A17" s="13" t="s">
        <v>24</v>
      </c>
      <c r="B17" s="41" t="s">
        <v>25</v>
      </c>
      <c r="C17" s="40">
        <v>160</v>
      </c>
      <c r="D17" s="40">
        <v>231</v>
      </c>
      <c r="E17" s="40">
        <v>231</v>
      </c>
      <c r="F17" s="40"/>
      <c r="G17" s="40"/>
      <c r="H17" s="40"/>
      <c r="I17" s="40"/>
      <c r="J17" s="40">
        <v>160</v>
      </c>
      <c r="K17" s="40">
        <v>231</v>
      </c>
      <c r="L17" s="40">
        <v>231</v>
      </c>
    </row>
    <row r="18" spans="1:12" ht="15.75" x14ac:dyDescent="0.25">
      <c r="A18" s="13" t="s">
        <v>26</v>
      </c>
      <c r="B18" s="41" t="s">
        <v>27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5.75" x14ac:dyDescent="0.25">
      <c r="A19" s="13" t="s">
        <v>28</v>
      </c>
      <c r="B19" s="41" t="s">
        <v>29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ht="15.75" x14ac:dyDescent="0.25">
      <c r="A20" s="13" t="s">
        <v>30</v>
      </c>
      <c r="B20" s="41" t="s">
        <v>31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15.75" x14ac:dyDescent="0.25">
      <c r="A21" s="13" t="s">
        <v>32</v>
      </c>
      <c r="B21" s="41" t="s">
        <v>33</v>
      </c>
      <c r="C21" s="40">
        <v>100</v>
      </c>
      <c r="D21" s="40">
        <v>31</v>
      </c>
      <c r="E21" s="40">
        <v>31</v>
      </c>
      <c r="F21" s="40"/>
      <c r="G21" s="40"/>
      <c r="H21" s="40"/>
      <c r="I21" s="40"/>
      <c r="J21" s="40">
        <v>100</v>
      </c>
      <c r="K21" s="40">
        <v>31</v>
      </c>
      <c r="L21" s="40">
        <v>31</v>
      </c>
    </row>
    <row r="22" spans="1:12" ht="15.75" x14ac:dyDescent="0.25">
      <c r="A22" s="42" t="s">
        <v>34</v>
      </c>
      <c r="B22" s="43" t="s">
        <v>35</v>
      </c>
      <c r="C22" s="40">
        <f>SUM(C9:C21)</f>
        <v>17778</v>
      </c>
      <c r="D22" s="40">
        <f t="shared" ref="D22:E22" si="0">SUM(D9:D21)</f>
        <v>17865</v>
      </c>
      <c r="E22" s="40">
        <f t="shared" si="0"/>
        <v>17792</v>
      </c>
      <c r="F22" s="40"/>
      <c r="G22" s="40"/>
      <c r="H22" s="40"/>
      <c r="I22" s="40"/>
      <c r="J22" s="40">
        <f>SUM(J9:J21)</f>
        <v>17778</v>
      </c>
      <c r="K22" s="40">
        <f t="shared" ref="K22" si="1">SUM(K9:K21)</f>
        <v>17865</v>
      </c>
      <c r="L22" s="40">
        <f t="shared" ref="L22" si="2">SUM(L9:L21)</f>
        <v>17792</v>
      </c>
    </row>
    <row r="23" spans="1:12" ht="15.75" x14ac:dyDescent="0.25">
      <c r="A23" s="13" t="s">
        <v>36</v>
      </c>
      <c r="B23" s="41" t="s">
        <v>37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ht="15.75" x14ac:dyDescent="0.25">
      <c r="A24" s="13" t="s">
        <v>38</v>
      </c>
      <c r="B24" s="41" t="s">
        <v>39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2" ht="15.75" x14ac:dyDescent="0.25">
      <c r="A25" s="17" t="s">
        <v>40</v>
      </c>
      <c r="B25" s="41" t="s">
        <v>41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2" ht="15.75" x14ac:dyDescent="0.25">
      <c r="A26" s="15" t="s">
        <v>42</v>
      </c>
      <c r="B26" s="43" t="s">
        <v>43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2" ht="15.75" x14ac:dyDescent="0.25">
      <c r="A27" s="42" t="s">
        <v>44</v>
      </c>
      <c r="B27" s="43" t="s">
        <v>45</v>
      </c>
      <c r="C27" s="40">
        <f>SUM(C22,C26)</f>
        <v>17778</v>
      </c>
      <c r="D27" s="40">
        <f t="shared" ref="D27:E27" si="3">SUM(D22,D26)</f>
        <v>17865</v>
      </c>
      <c r="E27" s="40">
        <f t="shared" si="3"/>
        <v>17792</v>
      </c>
      <c r="F27" s="40"/>
      <c r="G27" s="40"/>
      <c r="H27" s="40"/>
      <c r="I27" s="40"/>
      <c r="J27" s="40">
        <f>SUM(J22,J26)</f>
        <v>17778</v>
      </c>
      <c r="K27" s="40">
        <f t="shared" ref="K27" si="4">SUM(K22,K26)</f>
        <v>17865</v>
      </c>
      <c r="L27" s="40">
        <f t="shared" ref="L27" si="5">SUM(L22,L26)</f>
        <v>17792</v>
      </c>
    </row>
    <row r="28" spans="1:12" ht="15.75" x14ac:dyDescent="0.25">
      <c r="A28" s="15" t="s">
        <v>46</v>
      </c>
      <c r="B28" s="43" t="s">
        <v>47</v>
      </c>
      <c r="C28" s="40">
        <v>4807</v>
      </c>
      <c r="D28" s="40">
        <v>4825</v>
      </c>
      <c r="E28" s="40">
        <v>4787</v>
      </c>
      <c r="F28" s="40"/>
      <c r="G28" s="40"/>
      <c r="H28" s="40"/>
      <c r="I28" s="40"/>
      <c r="J28" s="40">
        <v>4807</v>
      </c>
      <c r="K28" s="40">
        <v>4825</v>
      </c>
      <c r="L28" s="40">
        <v>4787</v>
      </c>
    </row>
    <row r="29" spans="1:12" ht="15.75" x14ac:dyDescent="0.25">
      <c r="A29" s="13" t="s">
        <v>48</v>
      </c>
      <c r="B29" s="41" t="s">
        <v>49</v>
      </c>
      <c r="C29" s="40">
        <v>100</v>
      </c>
      <c r="D29" s="40">
        <v>243</v>
      </c>
      <c r="E29" s="40">
        <v>243</v>
      </c>
      <c r="F29" s="40"/>
      <c r="G29" s="40"/>
      <c r="H29" s="40"/>
      <c r="I29" s="40"/>
      <c r="J29" s="40">
        <v>100</v>
      </c>
      <c r="K29" s="40">
        <v>243</v>
      </c>
      <c r="L29" s="40">
        <v>243</v>
      </c>
    </row>
    <row r="30" spans="1:12" ht="15.75" x14ac:dyDescent="0.25">
      <c r="A30" s="13" t="s">
        <v>50</v>
      </c>
      <c r="B30" s="41" t="s">
        <v>51</v>
      </c>
      <c r="C30" s="40">
        <v>494</v>
      </c>
      <c r="D30" s="40">
        <v>293</v>
      </c>
      <c r="E30" s="40">
        <v>293</v>
      </c>
      <c r="F30" s="40"/>
      <c r="G30" s="40"/>
      <c r="H30" s="40"/>
      <c r="I30" s="40"/>
      <c r="J30" s="40">
        <v>494</v>
      </c>
      <c r="K30" s="40">
        <v>293</v>
      </c>
      <c r="L30" s="40">
        <v>293</v>
      </c>
    </row>
    <row r="31" spans="1:12" ht="15.75" x14ac:dyDescent="0.25">
      <c r="A31" s="13" t="s">
        <v>52</v>
      </c>
      <c r="B31" s="41" t="s">
        <v>53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ht="15.75" x14ac:dyDescent="0.25">
      <c r="A32" s="15" t="s">
        <v>54</v>
      </c>
      <c r="B32" s="43" t="s">
        <v>55</v>
      </c>
      <c r="C32" s="40">
        <f>SUM(C29:C31)</f>
        <v>594</v>
      </c>
      <c r="D32" s="40">
        <f t="shared" ref="D32:E32" si="6">SUM(D29:D31)</f>
        <v>536</v>
      </c>
      <c r="E32" s="40">
        <f t="shared" si="6"/>
        <v>536</v>
      </c>
      <c r="F32" s="40"/>
      <c r="G32" s="40"/>
      <c r="H32" s="40"/>
      <c r="I32" s="40"/>
      <c r="J32" s="40">
        <f>SUM(J29:J31)</f>
        <v>594</v>
      </c>
      <c r="K32" s="40">
        <f t="shared" ref="K32" si="7">SUM(K29:K31)</f>
        <v>536</v>
      </c>
      <c r="L32" s="40">
        <f t="shared" ref="L32" si="8">SUM(L29:L31)</f>
        <v>536</v>
      </c>
    </row>
    <row r="33" spans="1:12" ht="15.75" x14ac:dyDescent="0.25">
      <c r="A33" s="13" t="s">
        <v>56</v>
      </c>
      <c r="B33" s="41" t="s">
        <v>57</v>
      </c>
      <c r="C33" s="40"/>
      <c r="D33" s="40">
        <v>13</v>
      </c>
      <c r="E33" s="40">
        <v>13</v>
      </c>
      <c r="F33" s="40"/>
      <c r="G33" s="40"/>
      <c r="H33" s="40"/>
      <c r="I33" s="40"/>
      <c r="J33" s="40"/>
      <c r="K33" s="40">
        <v>13</v>
      </c>
      <c r="L33" s="40">
        <v>13</v>
      </c>
    </row>
    <row r="34" spans="1:12" ht="15.75" x14ac:dyDescent="0.25">
      <c r="A34" s="13" t="s">
        <v>58</v>
      </c>
      <c r="B34" s="41" t="s">
        <v>59</v>
      </c>
      <c r="C34" s="40">
        <v>130</v>
      </c>
      <c r="D34" s="40">
        <v>111</v>
      </c>
      <c r="E34" s="40">
        <v>111</v>
      </c>
      <c r="F34" s="40"/>
      <c r="G34" s="40"/>
      <c r="H34" s="40"/>
      <c r="I34" s="40"/>
      <c r="J34" s="40">
        <v>130</v>
      </c>
      <c r="K34" s="40">
        <v>111</v>
      </c>
      <c r="L34" s="40">
        <v>111</v>
      </c>
    </row>
    <row r="35" spans="1:12" ht="15" customHeight="1" x14ac:dyDescent="0.25">
      <c r="A35" s="15" t="s">
        <v>60</v>
      </c>
      <c r="B35" s="43" t="s">
        <v>61</v>
      </c>
      <c r="C35" s="40">
        <f>SUM(C33:C34)</f>
        <v>130</v>
      </c>
      <c r="D35" s="40">
        <f t="shared" ref="D35:E35" si="9">SUM(D33:D34)</f>
        <v>124</v>
      </c>
      <c r="E35" s="40">
        <f t="shared" si="9"/>
        <v>124</v>
      </c>
      <c r="F35" s="40"/>
      <c r="G35" s="40"/>
      <c r="H35" s="40"/>
      <c r="I35" s="40"/>
      <c r="J35" s="40">
        <f>SUM(J33:J34)</f>
        <v>130</v>
      </c>
      <c r="K35" s="40">
        <f t="shared" ref="K35" si="10">SUM(K33:K34)</f>
        <v>124</v>
      </c>
      <c r="L35" s="40">
        <f t="shared" ref="L35" si="11">SUM(L33:L34)</f>
        <v>124</v>
      </c>
    </row>
    <row r="36" spans="1:12" ht="15.75" x14ac:dyDescent="0.25">
      <c r="A36" s="13" t="s">
        <v>62</v>
      </c>
      <c r="B36" s="41" t="s">
        <v>63</v>
      </c>
      <c r="C36" s="40">
        <v>1300</v>
      </c>
      <c r="D36" s="40">
        <v>1197</v>
      </c>
      <c r="E36" s="40">
        <v>1197</v>
      </c>
      <c r="F36" s="40"/>
      <c r="G36" s="40"/>
      <c r="H36" s="40"/>
      <c r="I36" s="40"/>
      <c r="J36" s="40">
        <v>1300</v>
      </c>
      <c r="K36" s="40">
        <v>1197</v>
      </c>
      <c r="L36" s="40">
        <v>1197</v>
      </c>
    </row>
    <row r="37" spans="1:12" ht="15.75" x14ac:dyDescent="0.25">
      <c r="A37" s="13" t="s">
        <v>64</v>
      </c>
      <c r="B37" s="41" t="s">
        <v>65</v>
      </c>
      <c r="C37" s="40">
        <v>2634</v>
      </c>
      <c r="D37" s="40">
        <v>3246</v>
      </c>
      <c r="E37" s="40">
        <v>3205</v>
      </c>
      <c r="F37" s="40"/>
      <c r="G37" s="40"/>
      <c r="H37" s="40"/>
      <c r="I37" s="40"/>
      <c r="J37" s="40">
        <v>2634</v>
      </c>
      <c r="K37" s="40">
        <v>3246</v>
      </c>
      <c r="L37" s="40">
        <v>3205</v>
      </c>
    </row>
    <row r="38" spans="1:12" ht="15.75" x14ac:dyDescent="0.25">
      <c r="A38" s="13" t="s">
        <v>66</v>
      </c>
      <c r="B38" s="41" t="s">
        <v>67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ht="15.75" x14ac:dyDescent="0.25">
      <c r="A39" s="13" t="s">
        <v>68</v>
      </c>
      <c r="B39" s="41" t="s">
        <v>69</v>
      </c>
      <c r="C39" s="40">
        <v>100</v>
      </c>
      <c r="D39" s="40">
        <v>0</v>
      </c>
      <c r="E39" s="40">
        <v>0</v>
      </c>
      <c r="F39" s="40"/>
      <c r="G39" s="40"/>
      <c r="H39" s="40"/>
      <c r="I39" s="40"/>
      <c r="J39" s="40">
        <v>100</v>
      </c>
      <c r="K39" s="40">
        <v>0</v>
      </c>
      <c r="L39" s="40">
        <v>0</v>
      </c>
    </row>
    <row r="40" spans="1:12" ht="15.75" x14ac:dyDescent="0.25">
      <c r="A40" s="44" t="s">
        <v>70</v>
      </c>
      <c r="B40" s="41" t="s">
        <v>71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ht="15.75" x14ac:dyDescent="0.25">
      <c r="A41" s="17" t="s">
        <v>72</v>
      </c>
      <c r="B41" s="41" t="s">
        <v>73</v>
      </c>
      <c r="C41" s="40">
        <v>250</v>
      </c>
      <c r="D41" s="40">
        <v>331</v>
      </c>
      <c r="E41" s="40">
        <v>331</v>
      </c>
      <c r="F41" s="40"/>
      <c r="G41" s="40"/>
      <c r="H41" s="40"/>
      <c r="I41" s="40"/>
      <c r="J41" s="40">
        <v>250</v>
      </c>
      <c r="K41" s="40">
        <v>331</v>
      </c>
      <c r="L41" s="40">
        <v>331</v>
      </c>
    </row>
    <row r="42" spans="1:12" ht="15.75" x14ac:dyDescent="0.25">
      <c r="A42" s="13" t="s">
        <v>74</v>
      </c>
      <c r="B42" s="41" t="s">
        <v>75</v>
      </c>
      <c r="C42" s="40">
        <v>220</v>
      </c>
      <c r="D42" s="40">
        <v>196</v>
      </c>
      <c r="E42" s="40">
        <v>196</v>
      </c>
      <c r="F42" s="40"/>
      <c r="G42" s="40"/>
      <c r="H42" s="40"/>
      <c r="I42" s="40"/>
      <c r="J42" s="40">
        <v>220</v>
      </c>
      <c r="K42" s="40">
        <v>196</v>
      </c>
      <c r="L42" s="40">
        <v>196</v>
      </c>
    </row>
    <row r="43" spans="1:12" ht="15.75" x14ac:dyDescent="0.25">
      <c r="A43" s="15" t="s">
        <v>76</v>
      </c>
      <c r="B43" s="43" t="s">
        <v>77</v>
      </c>
      <c r="C43" s="40">
        <f>SUM(C36:C42)</f>
        <v>4504</v>
      </c>
      <c r="D43" s="40">
        <f t="shared" ref="D43:E43" si="12">SUM(D36:D42)</f>
        <v>4970</v>
      </c>
      <c r="E43" s="40">
        <f t="shared" si="12"/>
        <v>4929</v>
      </c>
      <c r="F43" s="40"/>
      <c r="G43" s="40"/>
      <c r="H43" s="40"/>
      <c r="I43" s="40"/>
      <c r="J43" s="40">
        <f>SUM(J36:J42)</f>
        <v>4504</v>
      </c>
      <c r="K43" s="40">
        <f t="shared" ref="K43" si="13">SUM(K36:K42)</f>
        <v>4970</v>
      </c>
      <c r="L43" s="40">
        <f t="shared" ref="L43" si="14">SUM(L36:L42)</f>
        <v>4929</v>
      </c>
    </row>
    <row r="44" spans="1:12" ht="15.75" x14ac:dyDescent="0.25">
      <c r="A44" s="13" t="s">
        <v>78</v>
      </c>
      <c r="B44" s="41" t="s">
        <v>79</v>
      </c>
      <c r="C44" s="40">
        <v>50</v>
      </c>
      <c r="D44" s="40">
        <v>10</v>
      </c>
      <c r="E44" s="40">
        <v>10</v>
      </c>
      <c r="F44" s="40"/>
      <c r="G44" s="40"/>
      <c r="H44" s="40"/>
      <c r="I44" s="40"/>
      <c r="J44" s="40">
        <v>50</v>
      </c>
      <c r="K44" s="40">
        <v>10</v>
      </c>
      <c r="L44" s="40">
        <v>10</v>
      </c>
    </row>
    <row r="45" spans="1:12" ht="15.75" x14ac:dyDescent="0.25">
      <c r="A45" s="13" t="s">
        <v>80</v>
      </c>
      <c r="B45" s="41" t="s">
        <v>81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ht="15.75" x14ac:dyDescent="0.25">
      <c r="A46" s="15" t="s">
        <v>82</v>
      </c>
      <c r="B46" s="43" t="s">
        <v>83</v>
      </c>
      <c r="C46" s="40">
        <f>SUM(C44:C45)</f>
        <v>50</v>
      </c>
      <c r="D46" s="40">
        <f t="shared" ref="D46:E46" si="15">SUM(D44:D45)</f>
        <v>10</v>
      </c>
      <c r="E46" s="40">
        <f t="shared" si="15"/>
        <v>10</v>
      </c>
      <c r="F46" s="40"/>
      <c r="G46" s="40"/>
      <c r="H46" s="40"/>
      <c r="I46" s="40"/>
      <c r="J46" s="40">
        <f>SUM(J44:J45)</f>
        <v>50</v>
      </c>
      <c r="K46" s="40">
        <f t="shared" ref="K46" si="16">SUM(K44:K45)</f>
        <v>10</v>
      </c>
      <c r="L46" s="40">
        <f t="shared" ref="L46" si="17">SUM(L44:L45)</f>
        <v>10</v>
      </c>
    </row>
    <row r="47" spans="1:12" ht="15.75" x14ac:dyDescent="0.25">
      <c r="A47" s="13" t="s">
        <v>84</v>
      </c>
      <c r="B47" s="41" t="s">
        <v>85</v>
      </c>
      <c r="C47" s="40">
        <v>1285</v>
      </c>
      <c r="D47" s="40">
        <v>1341</v>
      </c>
      <c r="E47" s="40">
        <v>1330</v>
      </c>
      <c r="F47" s="40"/>
      <c r="G47" s="40"/>
      <c r="H47" s="40"/>
      <c r="I47" s="40"/>
      <c r="J47" s="40">
        <v>1285</v>
      </c>
      <c r="K47" s="40">
        <v>1341</v>
      </c>
      <c r="L47" s="40">
        <v>1330</v>
      </c>
    </row>
    <row r="48" spans="1:12" ht="15.75" x14ac:dyDescent="0.25">
      <c r="A48" s="13" t="s">
        <v>86</v>
      </c>
      <c r="B48" s="41" t="s">
        <v>87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ht="15.75" x14ac:dyDescent="0.25">
      <c r="A49" s="13" t="s">
        <v>88</v>
      </c>
      <c r="B49" s="41" t="s">
        <v>89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ht="15.75" x14ac:dyDescent="0.25">
      <c r="A50" s="13" t="s">
        <v>90</v>
      </c>
      <c r="B50" s="41" t="s">
        <v>91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ht="15.75" x14ac:dyDescent="0.25">
      <c r="A51" s="13" t="s">
        <v>92</v>
      </c>
      <c r="B51" s="41" t="s">
        <v>93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ht="15.75" x14ac:dyDescent="0.25">
      <c r="A52" s="15" t="s">
        <v>94</v>
      </c>
      <c r="B52" s="43" t="s">
        <v>95</v>
      </c>
      <c r="C52" s="40">
        <f>SUM(C47:C51)</f>
        <v>1285</v>
      </c>
      <c r="D52" s="40">
        <f t="shared" ref="D52:E52" si="18">SUM(D47:D51)</f>
        <v>1341</v>
      </c>
      <c r="E52" s="40">
        <f t="shared" si="18"/>
        <v>1330</v>
      </c>
      <c r="F52" s="40"/>
      <c r="G52" s="40"/>
      <c r="H52" s="40"/>
      <c r="I52" s="40"/>
      <c r="J52" s="40">
        <f>SUM(J47:J51)</f>
        <v>1285</v>
      </c>
      <c r="K52" s="40">
        <f t="shared" ref="K52" si="19">SUM(K47:K51)</f>
        <v>1341</v>
      </c>
      <c r="L52" s="40">
        <f t="shared" ref="L52" si="20">SUM(L47:L51)</f>
        <v>1330</v>
      </c>
    </row>
    <row r="53" spans="1:12" ht="15.75" x14ac:dyDescent="0.25">
      <c r="A53" s="15" t="s">
        <v>96</v>
      </c>
      <c r="B53" s="43" t="s">
        <v>97</v>
      </c>
      <c r="C53" s="40">
        <f>SUM(C32,C35,C43,C46,C52)</f>
        <v>6563</v>
      </c>
      <c r="D53" s="40">
        <f t="shared" ref="D53:E53" si="21">SUM(D32,D35,D43,D46,D52)</f>
        <v>6981</v>
      </c>
      <c r="E53" s="40">
        <f t="shared" si="21"/>
        <v>6929</v>
      </c>
      <c r="F53" s="40"/>
      <c r="G53" s="40"/>
      <c r="H53" s="40"/>
      <c r="I53" s="40"/>
      <c r="J53" s="40">
        <f>SUM(J32,J35,J43,J46,J52)</f>
        <v>6563</v>
      </c>
      <c r="K53" s="40">
        <f t="shared" ref="K53" si="22">SUM(K32,K35,K43,K46,K52)</f>
        <v>6981</v>
      </c>
      <c r="L53" s="40">
        <f t="shared" ref="L53" si="23">SUM(L32,L35,L43,L46,L52)</f>
        <v>6929</v>
      </c>
    </row>
    <row r="54" spans="1:12" ht="15.75" x14ac:dyDescent="0.25">
      <c r="A54" s="24" t="s">
        <v>98</v>
      </c>
      <c r="B54" s="41" t="s">
        <v>99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2" ht="15.75" x14ac:dyDescent="0.25">
      <c r="A55" s="24" t="s">
        <v>100</v>
      </c>
      <c r="B55" s="41" t="s">
        <v>101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</row>
    <row r="56" spans="1:12" ht="15.75" x14ac:dyDescent="0.25">
      <c r="A56" s="45" t="s">
        <v>102</v>
      </c>
      <c r="B56" s="41" t="s">
        <v>103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1:12" ht="15.75" x14ac:dyDescent="0.25">
      <c r="A57" s="45" t="s">
        <v>104</v>
      </c>
      <c r="B57" s="41" t="s">
        <v>105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1:12" ht="15.75" x14ac:dyDescent="0.25">
      <c r="A58" s="45" t="s">
        <v>106</v>
      </c>
      <c r="B58" s="41" t="s">
        <v>107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ht="15.75" x14ac:dyDescent="0.25">
      <c r="A59" s="24" t="s">
        <v>108</v>
      </c>
      <c r="B59" s="41" t="s">
        <v>109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 ht="15.75" x14ac:dyDescent="0.25">
      <c r="A60" s="24" t="s">
        <v>110</v>
      </c>
      <c r="B60" s="41" t="s">
        <v>111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 ht="15.75" x14ac:dyDescent="0.25">
      <c r="A61" s="24" t="s">
        <v>112</v>
      </c>
      <c r="B61" s="41" t="s">
        <v>113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2" ht="15.75" x14ac:dyDescent="0.25">
      <c r="A62" s="25" t="s">
        <v>114</v>
      </c>
      <c r="B62" s="43" t="s">
        <v>115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3" spans="1:12" ht="15.75" x14ac:dyDescent="0.25">
      <c r="A63" s="46" t="s">
        <v>116</v>
      </c>
      <c r="B63" s="41" t="s">
        <v>117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</row>
    <row r="64" spans="1:12" ht="15.75" x14ac:dyDescent="0.25">
      <c r="A64" s="46" t="s">
        <v>118</v>
      </c>
      <c r="B64" s="41" t="s">
        <v>119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</row>
    <row r="65" spans="1:12" ht="15.75" x14ac:dyDescent="0.25">
      <c r="A65" s="46" t="s">
        <v>120</v>
      </c>
      <c r="B65" s="41" t="s">
        <v>121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1:12" ht="15.75" x14ac:dyDescent="0.25">
      <c r="A66" s="46" t="s">
        <v>122</v>
      </c>
      <c r="B66" s="41" t="s">
        <v>123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ht="15.75" x14ac:dyDescent="0.25">
      <c r="A67" s="46" t="s">
        <v>124</v>
      </c>
      <c r="B67" s="41" t="s">
        <v>125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ht="15.75" x14ac:dyDescent="0.25">
      <c r="A68" s="46" t="s">
        <v>126</v>
      </c>
      <c r="B68" s="41" t="s">
        <v>127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</row>
    <row r="69" spans="1:12" ht="15.75" x14ac:dyDescent="0.25">
      <c r="A69" s="46" t="s">
        <v>128</v>
      </c>
      <c r="B69" s="41" t="s">
        <v>129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</row>
    <row r="70" spans="1:12" ht="15.75" x14ac:dyDescent="0.25">
      <c r="A70" s="46" t="s">
        <v>130</v>
      </c>
      <c r="B70" s="41" t="s">
        <v>131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</row>
    <row r="71" spans="1:12" ht="15.75" x14ac:dyDescent="0.25">
      <c r="A71" s="46" t="s">
        <v>132</v>
      </c>
      <c r="B71" s="41" t="s">
        <v>133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 ht="15.75" x14ac:dyDescent="0.25">
      <c r="A72" s="47" t="s">
        <v>134</v>
      </c>
      <c r="B72" s="41" t="s">
        <v>135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5.75" x14ac:dyDescent="0.25">
      <c r="A73" s="46" t="s">
        <v>136</v>
      </c>
      <c r="B73" s="41" t="s">
        <v>137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2" ht="15.75" x14ac:dyDescent="0.25">
      <c r="A74" s="47" t="s">
        <v>138</v>
      </c>
      <c r="B74" s="41" t="s">
        <v>139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5" spans="1:12" ht="15.75" x14ac:dyDescent="0.25">
      <c r="A75" s="47" t="s">
        <v>140</v>
      </c>
      <c r="B75" s="41" t="s">
        <v>139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12" ht="15.75" x14ac:dyDescent="0.25">
      <c r="A76" s="25" t="s">
        <v>141</v>
      </c>
      <c r="B76" s="43" t="s">
        <v>142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</row>
    <row r="77" spans="1:12" ht="15.75" x14ac:dyDescent="0.25">
      <c r="A77" s="26" t="s">
        <v>143</v>
      </c>
      <c r="B77" s="43"/>
      <c r="C77" s="40">
        <v>29148</v>
      </c>
      <c r="D77" s="40">
        <v>29671</v>
      </c>
      <c r="E77" s="40">
        <v>29508</v>
      </c>
      <c r="F77" s="40"/>
      <c r="G77" s="40"/>
      <c r="H77" s="40"/>
      <c r="I77" s="40"/>
      <c r="J77" s="40">
        <v>29148</v>
      </c>
      <c r="K77" s="40">
        <v>29671</v>
      </c>
      <c r="L77" s="40">
        <v>29508</v>
      </c>
    </row>
    <row r="78" spans="1:12" ht="15.75" x14ac:dyDescent="0.25">
      <c r="A78" s="48" t="s">
        <v>144</v>
      </c>
      <c r="B78" s="41" t="s">
        <v>145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</row>
    <row r="79" spans="1:12" ht="15.75" x14ac:dyDescent="0.25">
      <c r="A79" s="48" t="s">
        <v>146</v>
      </c>
      <c r="B79" s="41" t="s">
        <v>147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2" ht="15.75" x14ac:dyDescent="0.25">
      <c r="A80" s="48" t="s">
        <v>148</v>
      </c>
      <c r="B80" s="41" t="s">
        <v>149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2" ht="15.75" x14ac:dyDescent="0.25">
      <c r="A81" s="48" t="s">
        <v>150</v>
      </c>
      <c r="B81" s="41" t="s">
        <v>151</v>
      </c>
      <c r="C81" s="40"/>
      <c r="D81" s="40">
        <v>19</v>
      </c>
      <c r="E81" s="40">
        <v>19</v>
      </c>
      <c r="F81" s="40"/>
      <c r="G81" s="40"/>
      <c r="H81" s="40"/>
      <c r="I81" s="40"/>
      <c r="J81" s="40"/>
      <c r="K81" s="40">
        <v>19</v>
      </c>
      <c r="L81" s="40">
        <v>19</v>
      </c>
    </row>
    <row r="82" spans="1:12" ht="15.75" x14ac:dyDescent="0.25">
      <c r="A82" s="17" t="s">
        <v>152</v>
      </c>
      <c r="B82" s="41" t="s">
        <v>153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2" ht="15.75" x14ac:dyDescent="0.25">
      <c r="A83" s="17" t="s">
        <v>154</v>
      </c>
      <c r="B83" s="41" t="s">
        <v>155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1:12" ht="15.75" x14ac:dyDescent="0.25">
      <c r="A84" s="17" t="s">
        <v>156</v>
      </c>
      <c r="B84" s="41" t="s">
        <v>157</v>
      </c>
      <c r="C84" s="40"/>
      <c r="D84" s="40">
        <v>5</v>
      </c>
      <c r="E84" s="40">
        <v>5</v>
      </c>
      <c r="F84" s="40"/>
      <c r="G84" s="40"/>
      <c r="H84" s="40"/>
      <c r="I84" s="40"/>
      <c r="J84" s="40"/>
      <c r="K84" s="40">
        <v>5</v>
      </c>
      <c r="L84" s="40">
        <v>5</v>
      </c>
    </row>
    <row r="85" spans="1:12" ht="15.75" x14ac:dyDescent="0.25">
      <c r="A85" s="16" t="s">
        <v>158</v>
      </c>
      <c r="B85" s="43" t="s">
        <v>159</v>
      </c>
      <c r="C85" s="40"/>
      <c r="D85" s="40">
        <f>SUM(D78:D84)</f>
        <v>24</v>
      </c>
      <c r="E85" s="40">
        <f>SUM(E78:E84)</f>
        <v>24</v>
      </c>
      <c r="F85" s="40"/>
      <c r="G85" s="40"/>
      <c r="H85" s="40"/>
      <c r="I85" s="40"/>
      <c r="J85" s="40"/>
      <c r="K85" s="40">
        <f>SUM(K78:K84)</f>
        <v>24</v>
      </c>
      <c r="L85" s="40">
        <f>SUM(L78:L84)</f>
        <v>24</v>
      </c>
    </row>
    <row r="86" spans="1:12" ht="15.75" x14ac:dyDescent="0.25">
      <c r="A86" s="24" t="s">
        <v>160</v>
      </c>
      <c r="B86" s="41" t="s">
        <v>161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</row>
    <row r="87" spans="1:12" ht="15.75" x14ac:dyDescent="0.25">
      <c r="A87" s="24" t="s">
        <v>162</v>
      </c>
      <c r="B87" s="41" t="s">
        <v>163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</row>
    <row r="88" spans="1:12" ht="15.75" x14ac:dyDescent="0.25">
      <c r="A88" s="24" t="s">
        <v>164</v>
      </c>
      <c r="B88" s="41" t="s">
        <v>165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2" ht="15.75" x14ac:dyDescent="0.25">
      <c r="A89" s="24" t="s">
        <v>166</v>
      </c>
      <c r="B89" s="41" t="s">
        <v>167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</row>
    <row r="90" spans="1:12" ht="15.75" x14ac:dyDescent="0.25">
      <c r="A90" s="25" t="s">
        <v>168</v>
      </c>
      <c r="B90" s="43" t="s">
        <v>169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</row>
    <row r="91" spans="1:12" ht="15.75" x14ac:dyDescent="0.25">
      <c r="A91" s="24" t="s">
        <v>170</v>
      </c>
      <c r="B91" s="41" t="s">
        <v>171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2" ht="15.75" x14ac:dyDescent="0.25">
      <c r="A92" s="24" t="s">
        <v>172</v>
      </c>
      <c r="B92" s="41" t="s">
        <v>173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2" ht="15.75" x14ac:dyDescent="0.25">
      <c r="A93" s="24" t="s">
        <v>174</v>
      </c>
      <c r="B93" s="41" t="s">
        <v>175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1:12" ht="15.75" x14ac:dyDescent="0.25">
      <c r="A94" s="24" t="s">
        <v>176</v>
      </c>
      <c r="B94" s="41" t="s">
        <v>177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1:12" ht="15.75" x14ac:dyDescent="0.25">
      <c r="A95" s="24" t="s">
        <v>178</v>
      </c>
      <c r="B95" s="41" t="s">
        <v>179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1:12" ht="15.75" x14ac:dyDescent="0.25">
      <c r="A96" s="24" t="s">
        <v>180</v>
      </c>
      <c r="B96" s="41" t="s">
        <v>181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</row>
    <row r="97" spans="1:29" ht="15.75" x14ac:dyDescent="0.25">
      <c r="A97" s="24" t="s">
        <v>182</v>
      </c>
      <c r="B97" s="41" t="s">
        <v>183</v>
      </c>
      <c r="C97" s="40"/>
      <c r="D97" s="40"/>
      <c r="E97" s="40"/>
      <c r="F97" s="40"/>
      <c r="G97" s="40"/>
      <c r="H97" s="40"/>
      <c r="I97" s="40"/>
      <c r="J97" s="40"/>
      <c r="K97" s="40"/>
      <c r="L97" s="40"/>
    </row>
    <row r="98" spans="1:29" ht="15.75" x14ac:dyDescent="0.25">
      <c r="A98" s="24" t="s">
        <v>184</v>
      </c>
      <c r="B98" s="41" t="s">
        <v>185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1:29" ht="15.75" x14ac:dyDescent="0.25">
      <c r="A99" s="25" t="s">
        <v>186</v>
      </c>
      <c r="B99" s="43" t="s">
        <v>187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</row>
    <row r="100" spans="1:29" ht="15.75" x14ac:dyDescent="0.25">
      <c r="A100" s="26" t="s">
        <v>188</v>
      </c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1:29" ht="15.75" x14ac:dyDescent="0.25">
      <c r="A101" s="29" t="s">
        <v>189</v>
      </c>
      <c r="B101" s="49" t="s">
        <v>190</v>
      </c>
      <c r="C101" s="40">
        <f>SUM(C27,C28,C53,C62,C76,C85,C90,C99)</f>
        <v>29148</v>
      </c>
      <c r="D101" s="40">
        <f t="shared" ref="D101" si="24">SUM(D27,D28,D53,D62,D76,D85,D90,D99)</f>
        <v>29695</v>
      </c>
      <c r="E101" s="40">
        <f t="shared" ref="E101" si="25">SUM(E27,E28,E53,E62,E76,E85,E90,E99)</f>
        <v>29532</v>
      </c>
      <c r="F101" s="40"/>
      <c r="G101" s="40"/>
      <c r="H101" s="40"/>
      <c r="I101" s="40"/>
      <c r="J101" s="40">
        <f>SUM(J27,J28,J53,J62,J76,J85,J90,J99)</f>
        <v>29148</v>
      </c>
      <c r="K101" s="40">
        <f t="shared" ref="K101:L101" si="26">SUM(K27,K28,K53,K62,K76,K85,K90,K99)</f>
        <v>29695</v>
      </c>
      <c r="L101" s="40">
        <f t="shared" si="26"/>
        <v>29532</v>
      </c>
    </row>
    <row r="102" spans="1:29" ht="15.75" x14ac:dyDescent="0.25">
      <c r="A102" s="24" t="s">
        <v>191</v>
      </c>
      <c r="B102" s="13" t="s">
        <v>192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2"/>
      <c r="AC102" s="2"/>
    </row>
    <row r="103" spans="1:29" ht="15.75" x14ac:dyDescent="0.25">
      <c r="A103" s="24" t="s">
        <v>193</v>
      </c>
      <c r="B103" s="13" t="s">
        <v>194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2"/>
      <c r="AC103" s="2"/>
    </row>
    <row r="104" spans="1:29" ht="15.75" x14ac:dyDescent="0.25">
      <c r="A104" s="24" t="s">
        <v>195</v>
      </c>
      <c r="B104" s="13" t="s">
        <v>196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2"/>
      <c r="AC104" s="2"/>
    </row>
    <row r="105" spans="1:29" ht="15.75" x14ac:dyDescent="0.25">
      <c r="A105" s="25" t="s">
        <v>197</v>
      </c>
      <c r="B105" s="15" t="s">
        <v>198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2"/>
      <c r="AC105" s="2"/>
    </row>
    <row r="106" spans="1:29" ht="15.75" x14ac:dyDescent="0.25">
      <c r="A106" s="32" t="s">
        <v>199</v>
      </c>
      <c r="B106" s="13" t="s">
        <v>200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2"/>
      <c r="AC106" s="2"/>
    </row>
    <row r="107" spans="1:29" ht="15.75" x14ac:dyDescent="0.25">
      <c r="A107" s="32" t="s">
        <v>201</v>
      </c>
      <c r="B107" s="13" t="s">
        <v>202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2"/>
      <c r="AC107" s="2"/>
    </row>
    <row r="108" spans="1:29" ht="15.75" x14ac:dyDescent="0.25">
      <c r="A108" s="24" t="s">
        <v>203</v>
      </c>
      <c r="B108" s="13" t="s">
        <v>204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2"/>
      <c r="AC108" s="2"/>
    </row>
    <row r="109" spans="1:29" ht="15.75" x14ac:dyDescent="0.25">
      <c r="A109" s="24" t="s">
        <v>205</v>
      </c>
      <c r="B109" s="13" t="s">
        <v>206</v>
      </c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2"/>
      <c r="AC109" s="2"/>
    </row>
    <row r="110" spans="1:29" ht="15.75" x14ac:dyDescent="0.25">
      <c r="A110" s="33" t="s">
        <v>207</v>
      </c>
      <c r="B110" s="15" t="s">
        <v>208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2"/>
      <c r="AC110" s="2"/>
    </row>
    <row r="111" spans="1:29" ht="15.75" x14ac:dyDescent="0.25">
      <c r="A111" s="32" t="s">
        <v>209</v>
      </c>
      <c r="B111" s="13" t="s">
        <v>210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2"/>
      <c r="AC111" s="2"/>
    </row>
    <row r="112" spans="1:29" ht="15.75" x14ac:dyDescent="0.25">
      <c r="A112" s="32" t="s">
        <v>211</v>
      </c>
      <c r="B112" s="13" t="s">
        <v>212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2"/>
      <c r="AC112" s="2"/>
    </row>
    <row r="113" spans="1:29" ht="15.75" x14ac:dyDescent="0.25">
      <c r="A113" s="33" t="s">
        <v>213</v>
      </c>
      <c r="B113" s="15" t="s">
        <v>214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2"/>
      <c r="AC113" s="2"/>
    </row>
    <row r="114" spans="1:29" ht="15.75" x14ac:dyDescent="0.25">
      <c r="A114" s="32" t="s">
        <v>215</v>
      </c>
      <c r="B114" s="13" t="s">
        <v>216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2"/>
      <c r="AC114" s="2"/>
    </row>
    <row r="115" spans="1:29" ht="15.75" x14ac:dyDescent="0.25">
      <c r="A115" s="32" t="s">
        <v>217</v>
      </c>
      <c r="B115" s="13" t="s">
        <v>218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2"/>
      <c r="AC115" s="2"/>
    </row>
    <row r="116" spans="1:29" ht="15.75" x14ac:dyDescent="0.25">
      <c r="A116" s="32" t="s">
        <v>219</v>
      </c>
      <c r="B116" s="13" t="s">
        <v>220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2"/>
      <c r="AC116" s="2"/>
    </row>
    <row r="117" spans="1:29" ht="15.75" x14ac:dyDescent="0.25">
      <c r="A117" s="33" t="s">
        <v>221</v>
      </c>
      <c r="B117" s="15" t="s">
        <v>222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2"/>
      <c r="AC117" s="2"/>
    </row>
    <row r="118" spans="1:29" ht="15.75" x14ac:dyDescent="0.25">
      <c r="A118" s="32" t="s">
        <v>223</v>
      </c>
      <c r="B118" s="13" t="s">
        <v>224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2"/>
      <c r="AC118" s="2"/>
    </row>
    <row r="119" spans="1:29" ht="15.75" x14ac:dyDescent="0.25">
      <c r="A119" s="24" t="s">
        <v>225</v>
      </c>
      <c r="B119" s="13" t="s">
        <v>226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2"/>
      <c r="AC119" s="2"/>
    </row>
    <row r="120" spans="1:29" ht="15.75" x14ac:dyDescent="0.25">
      <c r="A120" s="32" t="s">
        <v>227</v>
      </c>
      <c r="B120" s="13" t="s">
        <v>228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2"/>
      <c r="AC120" s="2"/>
    </row>
    <row r="121" spans="1:29" ht="15.75" x14ac:dyDescent="0.25">
      <c r="A121" s="32" t="s">
        <v>229</v>
      </c>
      <c r="B121" s="13" t="s">
        <v>230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2"/>
      <c r="AC121" s="2"/>
    </row>
    <row r="122" spans="1:29" ht="15.75" x14ac:dyDescent="0.25">
      <c r="A122" s="33" t="s">
        <v>231</v>
      </c>
      <c r="B122" s="15" t="s">
        <v>232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2"/>
      <c r="AC122" s="2"/>
    </row>
    <row r="123" spans="1:29" ht="15.75" x14ac:dyDescent="0.25">
      <c r="A123" s="24" t="s">
        <v>233</v>
      </c>
      <c r="B123" s="13" t="s">
        <v>234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2"/>
      <c r="AC123" s="2"/>
    </row>
    <row r="124" spans="1:29" ht="15.75" x14ac:dyDescent="0.25">
      <c r="A124" s="34" t="s">
        <v>235</v>
      </c>
      <c r="B124" s="35" t="s">
        <v>236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2"/>
      <c r="AC124" s="2"/>
    </row>
    <row r="125" spans="1:29" ht="15.75" x14ac:dyDescent="0.25">
      <c r="A125" s="36" t="s">
        <v>237</v>
      </c>
      <c r="B125" s="37"/>
      <c r="C125" s="40">
        <f>SUM(C27,C28,C53,C62,C76,C85,C90,C99,C124)</f>
        <v>29148</v>
      </c>
      <c r="D125" s="40">
        <f t="shared" ref="D125:E125" si="27">SUM(D27,D28,D53,D62,D76,D85,D90,D99,D124)</f>
        <v>29695</v>
      </c>
      <c r="E125" s="40">
        <f t="shared" si="27"/>
        <v>29532</v>
      </c>
      <c r="F125" s="40"/>
      <c r="G125" s="40"/>
      <c r="H125" s="40"/>
      <c r="I125" s="40"/>
      <c r="J125" s="40">
        <f>SUM(J27,J28,J53,J62,J76,J85,J90,J99,J124)</f>
        <v>29148</v>
      </c>
      <c r="K125" s="40">
        <f t="shared" ref="K125" si="28">SUM(K27,K28,K53,K62,K76,K85,K90,K99,K124)</f>
        <v>29695</v>
      </c>
      <c r="L125" s="40">
        <f t="shared" ref="L125" si="29">SUM(L27,L28,L53,L62,L76,L85,L90,L99,L124)</f>
        <v>29532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2:29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2:29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2:29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2:29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2:29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2:29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2:29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2:29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2:29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2:29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2:29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2:29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2:29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2:29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2:29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2:29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2:29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2:29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2:29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2:29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2:29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2:29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2:29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2:29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2:29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2:29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2:29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29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2:29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2:29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2:29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2:29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2:29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2:29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2:29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2:29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2:29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2:29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2:29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2:29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2:29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2:29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2:29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2:29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2:29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2:29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</sheetData>
  <mergeCells count="7">
    <mergeCell ref="A2:L2"/>
    <mergeCell ref="A1:L1"/>
    <mergeCell ref="A3:J3"/>
    <mergeCell ref="A4:J4"/>
    <mergeCell ref="C7:E7"/>
    <mergeCell ref="F7:H7"/>
    <mergeCell ref="J7:L7"/>
  </mergeCells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view="pageBreakPreview" zoomScale="60" zoomScaleNormal="76" workbookViewId="0">
      <selection activeCell="A3" sqref="A3:J3"/>
    </sheetView>
  </sheetViews>
  <sheetFormatPr defaultRowHeight="15" x14ac:dyDescent="0.25"/>
  <cols>
    <col min="1" max="1" width="92.5703125" customWidth="1"/>
    <col min="3" max="5" width="13" customWidth="1"/>
    <col min="6" max="6" width="12.5703125" customWidth="1"/>
    <col min="7" max="8" width="12.85546875" customWidth="1"/>
    <col min="9" max="9" width="17.140625" customWidth="1"/>
    <col min="10" max="10" width="14" customWidth="1"/>
    <col min="12" max="12" width="10.140625" customWidth="1"/>
  </cols>
  <sheetData>
    <row r="1" spans="1:12" ht="15.75" x14ac:dyDescent="0.25">
      <c r="A1" s="77" t="s">
        <v>589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5.75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24" customHeight="1" x14ac:dyDescent="0.25">
      <c r="A3" s="79" t="s">
        <v>598</v>
      </c>
      <c r="B3" s="80"/>
      <c r="C3" s="80"/>
      <c r="D3" s="80"/>
      <c r="E3" s="80"/>
      <c r="F3" s="80"/>
      <c r="G3" s="80"/>
      <c r="H3" s="80"/>
      <c r="I3" s="80"/>
      <c r="J3" s="81"/>
    </row>
    <row r="4" spans="1:12" ht="24" customHeight="1" x14ac:dyDescent="0.25">
      <c r="A4" s="82" t="s">
        <v>239</v>
      </c>
      <c r="B4" s="80"/>
      <c r="C4" s="80"/>
      <c r="D4" s="80"/>
      <c r="E4" s="80"/>
      <c r="F4" s="80"/>
      <c r="G4" s="80"/>
      <c r="H4" s="80"/>
      <c r="I4" s="80"/>
      <c r="J4" s="81"/>
      <c r="L4" s="6"/>
    </row>
    <row r="5" spans="1:12" ht="15.75" x14ac:dyDescent="0.25">
      <c r="A5" s="19"/>
      <c r="B5" s="9"/>
      <c r="C5" s="9"/>
      <c r="D5" s="9"/>
      <c r="E5" s="9"/>
      <c r="F5" s="9"/>
      <c r="G5" s="9"/>
      <c r="H5" s="9"/>
      <c r="I5" s="9"/>
      <c r="J5" s="9"/>
    </row>
    <row r="6" spans="1:12" ht="15.75" x14ac:dyDescent="0.25">
      <c r="A6" s="20" t="s">
        <v>1</v>
      </c>
      <c r="B6" s="9"/>
      <c r="C6" s="9"/>
      <c r="D6" s="9"/>
      <c r="E6" s="9"/>
      <c r="F6" s="9"/>
      <c r="G6" s="9"/>
      <c r="H6" s="9"/>
      <c r="I6" s="9"/>
      <c r="J6" s="9"/>
    </row>
    <row r="7" spans="1:12" ht="47.25" x14ac:dyDescent="0.25">
      <c r="A7" s="21" t="s">
        <v>2</v>
      </c>
      <c r="B7" s="11" t="s">
        <v>240</v>
      </c>
      <c r="C7" s="83" t="s">
        <v>4</v>
      </c>
      <c r="D7" s="84"/>
      <c r="E7" s="85"/>
      <c r="F7" s="83" t="s">
        <v>5</v>
      </c>
      <c r="G7" s="84"/>
      <c r="H7" s="85"/>
      <c r="I7" s="22" t="s">
        <v>6</v>
      </c>
      <c r="J7" s="86" t="s">
        <v>7</v>
      </c>
      <c r="K7" s="87"/>
      <c r="L7" s="88"/>
    </row>
    <row r="8" spans="1:12" ht="15.75" x14ac:dyDescent="0.25">
      <c r="A8" s="21"/>
      <c r="B8" s="11"/>
      <c r="C8" s="68" t="s">
        <v>579</v>
      </c>
      <c r="D8" s="68" t="s">
        <v>580</v>
      </c>
      <c r="E8" s="68" t="s">
        <v>581</v>
      </c>
      <c r="F8" s="68" t="s">
        <v>579</v>
      </c>
      <c r="G8" s="68" t="s">
        <v>580</v>
      </c>
      <c r="H8" s="68" t="s">
        <v>581</v>
      </c>
      <c r="I8" s="22"/>
      <c r="J8" s="68" t="s">
        <v>579</v>
      </c>
      <c r="K8" s="68" t="s">
        <v>580</v>
      </c>
      <c r="L8" s="68" t="s">
        <v>581</v>
      </c>
    </row>
    <row r="9" spans="1:12" ht="15" customHeight="1" x14ac:dyDescent="0.25">
      <c r="A9" s="23" t="s">
        <v>241</v>
      </c>
      <c r="B9" s="17" t="s">
        <v>242</v>
      </c>
      <c r="C9" s="14">
        <v>18354</v>
      </c>
      <c r="D9" s="14">
        <v>21706</v>
      </c>
      <c r="E9" s="14">
        <v>21706</v>
      </c>
      <c r="F9" s="14"/>
      <c r="G9" s="14"/>
      <c r="H9" s="14"/>
      <c r="I9" s="14"/>
      <c r="J9" s="14">
        <v>18354</v>
      </c>
      <c r="K9" s="14">
        <v>21706</v>
      </c>
      <c r="L9" s="14">
        <v>21706</v>
      </c>
    </row>
    <row r="10" spans="1:12" ht="15" customHeight="1" x14ac:dyDescent="0.25">
      <c r="A10" s="13" t="s">
        <v>243</v>
      </c>
      <c r="B10" s="17" t="s">
        <v>244</v>
      </c>
      <c r="C10" s="14">
        <v>24161</v>
      </c>
      <c r="D10" s="14">
        <v>24829</v>
      </c>
      <c r="E10" s="14">
        <v>24829</v>
      </c>
      <c r="F10" s="14"/>
      <c r="G10" s="14"/>
      <c r="H10" s="14"/>
      <c r="I10" s="14"/>
      <c r="J10" s="14">
        <v>24161</v>
      </c>
      <c r="K10" s="14">
        <v>24829</v>
      </c>
      <c r="L10" s="14">
        <v>24829</v>
      </c>
    </row>
    <row r="11" spans="1:12" ht="15" customHeight="1" x14ac:dyDescent="0.25">
      <c r="A11" s="13" t="s">
        <v>245</v>
      </c>
      <c r="B11" s="17" t="s">
        <v>246</v>
      </c>
      <c r="C11" s="14">
        <v>19718</v>
      </c>
      <c r="D11" s="14">
        <v>20282</v>
      </c>
      <c r="E11" s="14">
        <v>20282</v>
      </c>
      <c r="F11" s="14"/>
      <c r="G11" s="14"/>
      <c r="H11" s="14"/>
      <c r="I11" s="14"/>
      <c r="J11" s="14">
        <v>19718</v>
      </c>
      <c r="K11" s="14">
        <v>20282</v>
      </c>
      <c r="L11" s="14">
        <v>20282</v>
      </c>
    </row>
    <row r="12" spans="1:12" ht="15" customHeight="1" x14ac:dyDescent="0.25">
      <c r="A12" s="13" t="s">
        <v>247</v>
      </c>
      <c r="B12" s="17" t="s">
        <v>248</v>
      </c>
      <c r="C12" s="14">
        <v>1611</v>
      </c>
      <c r="D12" s="14">
        <v>1611</v>
      </c>
      <c r="E12" s="14">
        <v>1611</v>
      </c>
      <c r="F12" s="14"/>
      <c r="G12" s="14"/>
      <c r="H12" s="14"/>
      <c r="I12" s="14"/>
      <c r="J12" s="14">
        <v>1611</v>
      </c>
      <c r="K12" s="14">
        <v>1611</v>
      </c>
      <c r="L12" s="14">
        <v>1611</v>
      </c>
    </row>
    <row r="13" spans="1:12" ht="15" customHeight="1" x14ac:dyDescent="0.25">
      <c r="A13" s="13" t="s">
        <v>249</v>
      </c>
      <c r="B13" s="17" t="s">
        <v>250</v>
      </c>
      <c r="C13" s="14"/>
      <c r="D13" s="14">
        <v>1765</v>
      </c>
      <c r="E13" s="14">
        <v>1765</v>
      </c>
      <c r="F13" s="14"/>
      <c r="G13" s="14"/>
      <c r="H13" s="14"/>
      <c r="I13" s="14"/>
      <c r="J13" s="14"/>
      <c r="K13" s="14">
        <v>1765</v>
      </c>
      <c r="L13" s="14">
        <v>1765</v>
      </c>
    </row>
    <row r="14" spans="1:12" ht="15" customHeight="1" x14ac:dyDescent="0.25">
      <c r="A14" s="13" t="s">
        <v>251</v>
      </c>
      <c r="B14" s="17" t="s">
        <v>252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15" customHeight="1" x14ac:dyDescent="0.25">
      <c r="A15" s="15" t="s">
        <v>253</v>
      </c>
      <c r="B15" s="16" t="s">
        <v>254</v>
      </c>
      <c r="C15" s="14">
        <f>SUM(C9:C14)</f>
        <v>63844</v>
      </c>
      <c r="D15" s="14">
        <f>SUM(D9:D14)</f>
        <v>70193</v>
      </c>
      <c r="E15" s="14">
        <f>SUM(E9:E14)</f>
        <v>70193</v>
      </c>
      <c r="F15" s="14"/>
      <c r="G15" s="14"/>
      <c r="H15" s="14"/>
      <c r="I15" s="14"/>
      <c r="J15" s="14">
        <f>SUM(J9:J14)</f>
        <v>63844</v>
      </c>
      <c r="K15" s="14">
        <f>SUM(K9:K14)</f>
        <v>70193</v>
      </c>
      <c r="L15" s="14">
        <f>SUM(L9:L14)</f>
        <v>70193</v>
      </c>
    </row>
    <row r="16" spans="1:12" ht="15" customHeight="1" x14ac:dyDescent="0.25">
      <c r="A16" s="13" t="s">
        <v>255</v>
      </c>
      <c r="B16" s="17" t="s">
        <v>256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15" customHeight="1" x14ac:dyDescent="0.25">
      <c r="A17" s="13" t="s">
        <v>257</v>
      </c>
      <c r="B17" s="17" t="s">
        <v>258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15" customHeight="1" x14ac:dyDescent="0.25">
      <c r="A18" s="13" t="s">
        <v>259</v>
      </c>
      <c r="B18" s="17" t="s">
        <v>260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5" customHeight="1" x14ac:dyDescent="0.25">
      <c r="A19" s="13" t="s">
        <v>261</v>
      </c>
      <c r="B19" s="17" t="s">
        <v>262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" customHeight="1" x14ac:dyDescent="0.25">
      <c r="A20" s="13" t="s">
        <v>263</v>
      </c>
      <c r="B20" s="17" t="s">
        <v>264</v>
      </c>
      <c r="C20" s="14">
        <v>25758</v>
      </c>
      <c r="D20" s="14">
        <v>39678</v>
      </c>
      <c r="E20" s="14">
        <v>38447</v>
      </c>
      <c r="F20" s="14"/>
      <c r="G20" s="14"/>
      <c r="H20" s="14"/>
      <c r="I20" s="14"/>
      <c r="J20" s="14">
        <v>25758</v>
      </c>
      <c r="K20" s="14">
        <v>39678</v>
      </c>
      <c r="L20" s="14">
        <v>38447</v>
      </c>
    </row>
    <row r="21" spans="1:12" ht="15" customHeight="1" x14ac:dyDescent="0.25">
      <c r="A21" s="15" t="s">
        <v>265</v>
      </c>
      <c r="B21" s="16" t="s">
        <v>266</v>
      </c>
      <c r="C21" s="14">
        <f>SUM(C15,C20)</f>
        <v>89602</v>
      </c>
      <c r="D21" s="14">
        <f>SUM(D15,D20)</f>
        <v>109871</v>
      </c>
      <c r="E21" s="14">
        <f>SUM(E15,E20)</f>
        <v>108640</v>
      </c>
      <c r="F21" s="14"/>
      <c r="G21" s="14"/>
      <c r="H21" s="14"/>
      <c r="I21" s="14"/>
      <c r="J21" s="14">
        <f>SUM(J15,J20)</f>
        <v>89602</v>
      </c>
      <c r="K21" s="14">
        <f>SUM(K15,K20)</f>
        <v>109871</v>
      </c>
      <c r="L21" s="14">
        <f>SUM(L15,L20)</f>
        <v>108640</v>
      </c>
    </row>
    <row r="22" spans="1:12" ht="15" customHeight="1" x14ac:dyDescent="0.25">
      <c r="A22" s="13" t="s">
        <v>267</v>
      </c>
      <c r="B22" s="17" t="s">
        <v>268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15" customHeight="1" x14ac:dyDescent="0.25">
      <c r="A23" s="13" t="s">
        <v>269</v>
      </c>
      <c r="B23" s="17" t="s">
        <v>270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15" customHeight="1" x14ac:dyDescent="0.25">
      <c r="A24" s="15" t="s">
        <v>271</v>
      </c>
      <c r="B24" s="16" t="s">
        <v>272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15" customHeight="1" x14ac:dyDescent="0.25">
      <c r="A25" s="13" t="s">
        <v>273</v>
      </c>
      <c r="B25" s="17" t="s">
        <v>274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15" customHeight="1" x14ac:dyDescent="0.25">
      <c r="A26" s="13" t="s">
        <v>275</v>
      </c>
      <c r="B26" s="17" t="s">
        <v>276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15" customHeight="1" x14ac:dyDescent="0.25">
      <c r="A27" s="13" t="s">
        <v>277</v>
      </c>
      <c r="B27" s="17" t="s">
        <v>278</v>
      </c>
      <c r="C27" s="14">
        <v>520</v>
      </c>
      <c r="D27" s="14">
        <v>520</v>
      </c>
      <c r="E27" s="14">
        <v>455</v>
      </c>
      <c r="F27" s="14"/>
      <c r="G27" s="14"/>
      <c r="H27" s="14"/>
      <c r="I27" s="14"/>
      <c r="J27" s="14">
        <v>520</v>
      </c>
      <c r="K27" s="14">
        <v>520</v>
      </c>
      <c r="L27" s="14">
        <v>455</v>
      </c>
    </row>
    <row r="28" spans="1:12" ht="15" customHeight="1" x14ac:dyDescent="0.25">
      <c r="A28" s="13" t="s">
        <v>279</v>
      </c>
      <c r="B28" s="17" t="s">
        <v>280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15" customHeight="1" x14ac:dyDescent="0.25">
      <c r="A29" s="13" t="s">
        <v>281</v>
      </c>
      <c r="B29" s="17" t="s">
        <v>282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" customHeight="1" x14ac:dyDescent="0.25">
      <c r="A30" s="13" t="s">
        <v>283</v>
      </c>
      <c r="B30" s="17" t="s">
        <v>284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" customHeight="1" x14ac:dyDescent="0.25">
      <c r="A31" s="13" t="s">
        <v>285</v>
      </c>
      <c r="B31" s="17" t="s">
        <v>286</v>
      </c>
      <c r="C31" s="14">
        <v>2400</v>
      </c>
      <c r="D31" s="14">
        <v>2400</v>
      </c>
      <c r="E31" s="14">
        <v>2273</v>
      </c>
      <c r="F31" s="14"/>
      <c r="G31" s="14"/>
      <c r="H31" s="14"/>
      <c r="I31" s="14"/>
      <c r="J31" s="14">
        <v>2400</v>
      </c>
      <c r="K31" s="14">
        <v>2400</v>
      </c>
      <c r="L31" s="14">
        <v>2273</v>
      </c>
    </row>
    <row r="32" spans="1:12" ht="15" customHeight="1" x14ac:dyDescent="0.25">
      <c r="A32" s="13" t="s">
        <v>287</v>
      </c>
      <c r="B32" s="17" t="s">
        <v>288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15" customHeight="1" x14ac:dyDescent="0.25">
      <c r="A33" s="15" t="s">
        <v>289</v>
      </c>
      <c r="B33" s="16" t="s">
        <v>290</v>
      </c>
      <c r="C33" s="14">
        <f>SUM(C28:C32)</f>
        <v>2400</v>
      </c>
      <c r="D33" s="14">
        <f>SUM(D28:D32)</f>
        <v>2400</v>
      </c>
      <c r="E33" s="14">
        <f>SUM(E28:E32)</f>
        <v>2273</v>
      </c>
      <c r="F33" s="14"/>
      <c r="G33" s="14"/>
      <c r="H33" s="14"/>
      <c r="I33" s="14"/>
      <c r="J33" s="14">
        <f>SUM(J28:J32)</f>
        <v>2400</v>
      </c>
      <c r="K33" s="14">
        <f>SUM(K28:K32)</f>
        <v>2400</v>
      </c>
      <c r="L33" s="14">
        <f>SUM(L28:L32)</f>
        <v>2273</v>
      </c>
    </row>
    <row r="34" spans="1:12" ht="15" customHeight="1" x14ac:dyDescent="0.25">
      <c r="A34" s="13" t="s">
        <v>291</v>
      </c>
      <c r="B34" s="17" t="s">
        <v>292</v>
      </c>
      <c r="C34" s="14">
        <v>100</v>
      </c>
      <c r="D34" s="14">
        <v>121</v>
      </c>
      <c r="E34" s="14">
        <v>121</v>
      </c>
      <c r="F34" s="14"/>
      <c r="G34" s="14"/>
      <c r="H34" s="14"/>
      <c r="I34" s="14"/>
      <c r="J34" s="14">
        <v>100</v>
      </c>
      <c r="K34" s="14">
        <v>121</v>
      </c>
      <c r="L34" s="14">
        <v>121</v>
      </c>
    </row>
    <row r="35" spans="1:12" ht="15" customHeight="1" x14ac:dyDescent="0.25">
      <c r="A35" s="15" t="s">
        <v>293</v>
      </c>
      <c r="B35" s="16" t="s">
        <v>294</v>
      </c>
      <c r="C35" s="14">
        <f>SUM(C24,C25,C26,C27,C33,C34)</f>
        <v>3020</v>
      </c>
      <c r="D35" s="14">
        <f>SUM(D24,D25,D26,D27,D33,D34)</f>
        <v>3041</v>
      </c>
      <c r="E35" s="14">
        <f>SUM(E24,E25,E26,E27,E33,E34)</f>
        <v>2849</v>
      </c>
      <c r="F35" s="14"/>
      <c r="G35" s="14"/>
      <c r="H35" s="14"/>
      <c r="I35" s="14"/>
      <c r="J35" s="14">
        <f>SUM(J24,J25,J26,J27,J33,J34)</f>
        <v>3020</v>
      </c>
      <c r="K35" s="14">
        <f>SUM(K24,K25,K26,K27,K33,K34)</f>
        <v>3041</v>
      </c>
      <c r="L35" s="14">
        <f>SUM(L24,L25,L26,L27,L33,L34)</f>
        <v>2849</v>
      </c>
    </row>
    <row r="36" spans="1:12" ht="15" customHeight="1" x14ac:dyDescent="0.25">
      <c r="A36" s="24" t="s">
        <v>295</v>
      </c>
      <c r="B36" s="17" t="s">
        <v>296</v>
      </c>
      <c r="C36" s="14">
        <v>850</v>
      </c>
      <c r="D36" s="14">
        <v>960</v>
      </c>
      <c r="E36" s="14">
        <v>960</v>
      </c>
      <c r="F36" s="14"/>
      <c r="G36" s="14"/>
      <c r="H36" s="14"/>
      <c r="I36" s="14"/>
      <c r="J36" s="14">
        <v>850</v>
      </c>
      <c r="K36" s="14">
        <v>960</v>
      </c>
      <c r="L36" s="14">
        <v>960</v>
      </c>
    </row>
    <row r="37" spans="1:12" ht="15" customHeight="1" x14ac:dyDescent="0.25">
      <c r="A37" s="24" t="s">
        <v>297</v>
      </c>
      <c r="B37" s="17" t="s">
        <v>298</v>
      </c>
      <c r="C37" s="14">
        <v>1100</v>
      </c>
      <c r="D37" s="14">
        <v>2004</v>
      </c>
      <c r="E37" s="14">
        <v>2004</v>
      </c>
      <c r="F37" s="14">
        <v>1377</v>
      </c>
      <c r="G37" s="14">
        <v>1276</v>
      </c>
      <c r="H37" s="14">
        <v>883</v>
      </c>
      <c r="I37" s="14"/>
      <c r="J37" s="14">
        <v>2477</v>
      </c>
      <c r="K37" s="14">
        <v>3280</v>
      </c>
      <c r="L37" s="14">
        <v>2887</v>
      </c>
    </row>
    <row r="38" spans="1:12" ht="15" customHeight="1" x14ac:dyDescent="0.25">
      <c r="A38" s="24" t="s">
        <v>299</v>
      </c>
      <c r="B38" s="17" t="s">
        <v>300</v>
      </c>
      <c r="C38" s="14">
        <v>800</v>
      </c>
      <c r="D38" s="14">
        <v>800</v>
      </c>
      <c r="E38" s="14">
        <v>477</v>
      </c>
      <c r="F38" s="14"/>
      <c r="G38" s="14"/>
      <c r="H38" s="14"/>
      <c r="I38" s="14"/>
      <c r="J38" s="14">
        <v>800</v>
      </c>
      <c r="K38" s="14">
        <v>800</v>
      </c>
      <c r="L38" s="14">
        <v>477</v>
      </c>
    </row>
    <row r="39" spans="1:12" ht="15" customHeight="1" x14ac:dyDescent="0.25">
      <c r="A39" s="24" t="s">
        <v>301</v>
      </c>
      <c r="B39" s="17" t="s">
        <v>302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5" customHeight="1" x14ac:dyDescent="0.25">
      <c r="A40" s="24" t="s">
        <v>303</v>
      </c>
      <c r="B40" s="17" t="s">
        <v>304</v>
      </c>
      <c r="C40" s="14">
        <v>1357</v>
      </c>
      <c r="D40" s="14">
        <v>1474</v>
      </c>
      <c r="E40" s="14">
        <v>1474</v>
      </c>
      <c r="F40" s="14"/>
      <c r="G40" s="14"/>
      <c r="H40" s="14"/>
      <c r="I40" s="14"/>
      <c r="J40" s="14">
        <v>1357</v>
      </c>
      <c r="K40" s="14">
        <v>1474</v>
      </c>
      <c r="L40" s="14">
        <v>1474</v>
      </c>
    </row>
    <row r="41" spans="1:12" ht="15" customHeight="1" x14ac:dyDescent="0.25">
      <c r="A41" s="24" t="s">
        <v>305</v>
      </c>
      <c r="B41" s="17" t="s">
        <v>306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ht="15" customHeight="1" x14ac:dyDescent="0.25">
      <c r="A42" s="24" t="s">
        <v>307</v>
      </c>
      <c r="B42" s="17" t="s">
        <v>308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15" customHeight="1" x14ac:dyDescent="0.25">
      <c r="A43" s="24" t="s">
        <v>309</v>
      </c>
      <c r="B43" s="17" t="s">
        <v>310</v>
      </c>
      <c r="C43" s="14">
        <v>6</v>
      </c>
      <c r="D43" s="14">
        <v>6</v>
      </c>
      <c r="E43" s="14">
        <v>1</v>
      </c>
      <c r="F43" s="14"/>
      <c r="G43" s="14"/>
      <c r="H43" s="14"/>
      <c r="I43" s="14"/>
      <c r="J43" s="14">
        <v>6</v>
      </c>
      <c r="K43" s="14">
        <v>6</v>
      </c>
      <c r="L43" s="14">
        <v>1</v>
      </c>
    </row>
    <row r="44" spans="1:12" ht="15" customHeight="1" x14ac:dyDescent="0.25">
      <c r="A44" s="24" t="s">
        <v>311</v>
      </c>
      <c r="B44" s="17" t="s">
        <v>312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ht="15" customHeight="1" x14ac:dyDescent="0.25">
      <c r="A45" s="24" t="s">
        <v>313</v>
      </c>
      <c r="B45" s="17" t="s">
        <v>314</v>
      </c>
      <c r="C45" s="14">
        <v>150</v>
      </c>
      <c r="D45" s="14">
        <v>766</v>
      </c>
      <c r="E45" s="14">
        <v>766</v>
      </c>
      <c r="F45" s="14"/>
      <c r="G45" s="14"/>
      <c r="H45" s="14"/>
      <c r="I45" s="14"/>
      <c r="J45" s="14">
        <v>150</v>
      </c>
      <c r="K45" s="14">
        <v>766</v>
      </c>
      <c r="L45" s="14">
        <v>766</v>
      </c>
    </row>
    <row r="46" spans="1:12" ht="15" customHeight="1" x14ac:dyDescent="0.25">
      <c r="A46" s="25" t="s">
        <v>315</v>
      </c>
      <c r="B46" s="16" t="s">
        <v>316</v>
      </c>
      <c r="C46" s="14">
        <f>SUM(C36:C45)</f>
        <v>4263</v>
      </c>
      <c r="D46" s="14">
        <f>SUM(D36:D45)</f>
        <v>6010</v>
      </c>
      <c r="E46" s="14">
        <f>SUM(E36:E45)</f>
        <v>5682</v>
      </c>
      <c r="F46" s="14">
        <f>SUM(F36:F45)</f>
        <v>1377</v>
      </c>
      <c r="G46" s="14">
        <f t="shared" ref="G46:H46" si="0">SUM(G36:G45)</f>
        <v>1276</v>
      </c>
      <c r="H46" s="14">
        <f t="shared" si="0"/>
        <v>883</v>
      </c>
      <c r="I46" s="14"/>
      <c r="J46" s="14">
        <f>SUM(J36:J45)</f>
        <v>5640</v>
      </c>
      <c r="K46" s="14">
        <f>SUM(K36:K45)</f>
        <v>7286</v>
      </c>
      <c r="L46" s="14">
        <f>SUM(L36:L45)</f>
        <v>6565</v>
      </c>
    </row>
    <row r="47" spans="1:12" ht="15" customHeight="1" x14ac:dyDescent="0.25">
      <c r="A47" s="24" t="s">
        <v>317</v>
      </c>
      <c r="B47" s="17" t="s">
        <v>318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15" customHeight="1" x14ac:dyDescent="0.25">
      <c r="A48" s="13" t="s">
        <v>319</v>
      </c>
      <c r="B48" s="65" t="s">
        <v>574</v>
      </c>
      <c r="C48" s="14">
        <v>123</v>
      </c>
      <c r="D48" s="14">
        <v>123</v>
      </c>
      <c r="E48" s="14">
        <v>93</v>
      </c>
      <c r="F48" s="14"/>
      <c r="G48" s="14"/>
      <c r="H48" s="14"/>
      <c r="I48" s="14"/>
      <c r="J48" s="14">
        <v>123</v>
      </c>
      <c r="K48" s="14">
        <v>123</v>
      </c>
      <c r="L48" s="14">
        <v>93</v>
      </c>
    </row>
    <row r="49" spans="1:12" ht="15" customHeight="1" x14ac:dyDescent="0.25">
      <c r="A49" s="24" t="s">
        <v>321</v>
      </c>
      <c r="B49" s="65" t="s">
        <v>575</v>
      </c>
      <c r="C49" s="14"/>
      <c r="D49" s="14">
        <v>200</v>
      </c>
      <c r="E49" s="14">
        <v>200</v>
      </c>
      <c r="F49" s="14"/>
      <c r="G49" s="14"/>
      <c r="H49" s="14"/>
      <c r="I49" s="14"/>
      <c r="J49" s="14"/>
      <c r="K49" s="14">
        <v>200</v>
      </c>
      <c r="L49" s="14">
        <v>200</v>
      </c>
    </row>
    <row r="50" spans="1:12" ht="15" customHeight="1" x14ac:dyDescent="0.25">
      <c r="A50" s="15" t="s">
        <v>323</v>
      </c>
      <c r="B50" s="16" t="s">
        <v>324</v>
      </c>
      <c r="C50" s="14">
        <f>SUM(C47:C49)</f>
        <v>123</v>
      </c>
      <c r="D50" s="14">
        <f>SUM(D47:D49)</f>
        <v>323</v>
      </c>
      <c r="E50" s="14">
        <f>SUM(E47:E49)</f>
        <v>293</v>
      </c>
      <c r="F50" s="14"/>
      <c r="G50" s="14"/>
      <c r="H50" s="14"/>
      <c r="I50" s="14"/>
      <c r="J50" s="14">
        <f>SUM(J47:J49)</f>
        <v>123</v>
      </c>
      <c r="K50" s="14">
        <f>SUM(K47:K49)</f>
        <v>323</v>
      </c>
      <c r="L50" s="14">
        <f>SUM(L47:L49)</f>
        <v>293</v>
      </c>
    </row>
    <row r="51" spans="1:12" ht="15" customHeight="1" x14ac:dyDescent="0.25">
      <c r="A51" s="26" t="s">
        <v>143</v>
      </c>
      <c r="B51" s="27"/>
      <c r="C51" s="14">
        <v>97008</v>
      </c>
      <c r="D51" s="14">
        <v>119245</v>
      </c>
      <c r="E51" s="14">
        <v>117464</v>
      </c>
      <c r="F51" s="14">
        <v>1377</v>
      </c>
      <c r="G51" s="14">
        <v>1276</v>
      </c>
      <c r="H51" s="14">
        <v>883</v>
      </c>
      <c r="I51" s="14"/>
      <c r="J51" s="14">
        <v>98385</v>
      </c>
      <c r="K51" s="14">
        <v>120521</v>
      </c>
      <c r="L51" s="14">
        <v>118347</v>
      </c>
    </row>
    <row r="52" spans="1:12" ht="15" customHeight="1" x14ac:dyDescent="0.25">
      <c r="A52" s="13" t="s">
        <v>325</v>
      </c>
      <c r="B52" s="17" t="s">
        <v>326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ht="15" customHeight="1" x14ac:dyDescent="0.25">
      <c r="A53" s="13" t="s">
        <v>327</v>
      </c>
      <c r="B53" s="17" t="s">
        <v>328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ht="15" customHeight="1" x14ac:dyDescent="0.25">
      <c r="A54" s="13" t="s">
        <v>329</v>
      </c>
      <c r="B54" s="17" t="s">
        <v>330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ht="15" customHeight="1" x14ac:dyDescent="0.25">
      <c r="A55" s="13" t="s">
        <v>331</v>
      </c>
      <c r="B55" s="17" t="s">
        <v>332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ht="15" customHeight="1" x14ac:dyDescent="0.25">
      <c r="A56" s="13" t="s">
        <v>333</v>
      </c>
      <c r="B56" s="17" t="s">
        <v>334</v>
      </c>
      <c r="C56" s="14">
        <v>1742</v>
      </c>
      <c r="D56" s="14">
        <v>2080</v>
      </c>
      <c r="E56" s="14">
        <v>2080</v>
      </c>
      <c r="F56" s="14"/>
      <c r="G56" s="14"/>
      <c r="H56" s="14"/>
      <c r="I56" s="14"/>
      <c r="J56" s="14">
        <v>1742</v>
      </c>
      <c r="K56" s="14">
        <v>2080</v>
      </c>
      <c r="L56" s="14">
        <v>2080</v>
      </c>
    </row>
    <row r="57" spans="1:12" ht="15" customHeight="1" x14ac:dyDescent="0.25">
      <c r="A57" s="15" t="s">
        <v>335</v>
      </c>
      <c r="B57" s="16" t="s">
        <v>336</v>
      </c>
      <c r="C57" s="14">
        <f>SUM(C52:C56)</f>
        <v>1742</v>
      </c>
      <c r="D57" s="14">
        <f>SUM(D52:D56)</f>
        <v>2080</v>
      </c>
      <c r="E57" s="14">
        <f>SUM(E52:E56)</f>
        <v>2080</v>
      </c>
      <c r="F57" s="14"/>
      <c r="G57" s="14"/>
      <c r="H57" s="14"/>
      <c r="I57" s="14"/>
      <c r="J57" s="14">
        <f>SUM(J52:J56)</f>
        <v>1742</v>
      </c>
      <c r="K57" s="14">
        <f>SUM(K52:K56)</f>
        <v>2080</v>
      </c>
      <c r="L57" s="14">
        <f>SUM(L52:L56)</f>
        <v>2080</v>
      </c>
    </row>
    <row r="58" spans="1:12" ht="15" customHeight="1" x14ac:dyDescent="0.25">
      <c r="A58" s="24" t="s">
        <v>337</v>
      </c>
      <c r="B58" s="17" t="s">
        <v>338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ht="15" customHeight="1" x14ac:dyDescent="0.25">
      <c r="A59" s="24" t="s">
        <v>339</v>
      </c>
      <c r="B59" s="17" t="s">
        <v>340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ht="15" customHeight="1" x14ac:dyDescent="0.25">
      <c r="A60" s="24" t="s">
        <v>341</v>
      </c>
      <c r="B60" s="17" t="s">
        <v>342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ht="15" customHeight="1" x14ac:dyDescent="0.25">
      <c r="A61" s="24" t="s">
        <v>343</v>
      </c>
      <c r="B61" s="17" t="s">
        <v>344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ht="15" customHeight="1" x14ac:dyDescent="0.25">
      <c r="A62" s="24" t="s">
        <v>345</v>
      </c>
      <c r="B62" s="17" t="s">
        <v>346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ht="15" customHeight="1" x14ac:dyDescent="0.25">
      <c r="A63" s="15" t="s">
        <v>347</v>
      </c>
      <c r="B63" s="16" t="s">
        <v>348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ht="15" customHeight="1" x14ac:dyDescent="0.25">
      <c r="A64" s="24" t="s">
        <v>349</v>
      </c>
      <c r="B64" s="17" t="s">
        <v>350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15" customHeight="1" x14ac:dyDescent="0.25">
      <c r="A65" s="13" t="s">
        <v>351</v>
      </c>
      <c r="B65" s="65" t="s">
        <v>576</v>
      </c>
      <c r="C65" s="14">
        <v>23</v>
      </c>
      <c r="D65" s="14">
        <v>23</v>
      </c>
      <c r="E65" s="14">
        <v>23</v>
      </c>
      <c r="F65" s="14"/>
      <c r="G65" s="14"/>
      <c r="H65" s="14"/>
      <c r="I65" s="14"/>
      <c r="J65" s="14">
        <v>23</v>
      </c>
      <c r="K65" s="14">
        <v>23</v>
      </c>
      <c r="L65" s="14">
        <v>23</v>
      </c>
    </row>
    <row r="66" spans="1:12" ht="15" customHeight="1" x14ac:dyDescent="0.25">
      <c r="A66" s="24" t="s">
        <v>353</v>
      </c>
      <c r="B66" s="65" t="s">
        <v>577</v>
      </c>
      <c r="C66" s="14"/>
      <c r="D66" s="14">
        <v>166</v>
      </c>
      <c r="E66" s="14">
        <v>166</v>
      </c>
      <c r="F66" s="14"/>
      <c r="G66" s="14"/>
      <c r="H66" s="14"/>
      <c r="I66" s="14"/>
      <c r="J66" s="14"/>
      <c r="K66" s="14">
        <v>166</v>
      </c>
      <c r="L66" s="14">
        <v>166</v>
      </c>
    </row>
    <row r="67" spans="1:12" ht="15" customHeight="1" x14ac:dyDescent="0.25">
      <c r="A67" s="15" t="s">
        <v>355</v>
      </c>
      <c r="B67" s="16" t="s">
        <v>356</v>
      </c>
      <c r="C67" s="14">
        <f>SUM(C64:C66)</f>
        <v>23</v>
      </c>
      <c r="D67" s="14">
        <f>SUM(D64:D66)</f>
        <v>189</v>
      </c>
      <c r="E67" s="14">
        <f>SUM(E64:E66)</f>
        <v>189</v>
      </c>
      <c r="F67" s="14"/>
      <c r="G67" s="14"/>
      <c r="H67" s="14"/>
      <c r="I67" s="14"/>
      <c r="J67" s="14">
        <f>SUM(J64:J66)</f>
        <v>23</v>
      </c>
      <c r="K67" s="14">
        <f>SUM(K64:K66)</f>
        <v>189</v>
      </c>
      <c r="L67" s="14">
        <f>SUM(L64:L66)</f>
        <v>189</v>
      </c>
    </row>
    <row r="68" spans="1:12" ht="15" customHeight="1" x14ac:dyDescent="0.25">
      <c r="A68" s="26" t="s">
        <v>188</v>
      </c>
      <c r="B68" s="27"/>
      <c r="C68" s="14">
        <v>1765</v>
      </c>
      <c r="D68" s="14">
        <v>2269</v>
      </c>
      <c r="E68" s="14">
        <v>2269</v>
      </c>
      <c r="F68" s="14"/>
      <c r="G68" s="14"/>
      <c r="H68" s="14"/>
      <c r="I68" s="14"/>
      <c r="J68" s="14">
        <v>1765</v>
      </c>
      <c r="K68" s="14">
        <v>2269</v>
      </c>
      <c r="L68" s="14">
        <v>2269</v>
      </c>
    </row>
    <row r="69" spans="1:12" ht="15.75" x14ac:dyDescent="0.25">
      <c r="A69" s="28" t="s">
        <v>357</v>
      </c>
      <c r="B69" s="29" t="s">
        <v>358</v>
      </c>
      <c r="C69" s="14">
        <f>SUM(C21,C35,C46,C50,C57,C63,C67)</f>
        <v>98773</v>
      </c>
      <c r="D69" s="14">
        <f>SUM(D21,D35,D46,D50,D57,D63,D67)</f>
        <v>121514</v>
      </c>
      <c r="E69" s="14">
        <f>SUM(E21,E35,E46,E50,E57,E63,E67)</f>
        <v>119733</v>
      </c>
      <c r="F69" s="14">
        <v>1377</v>
      </c>
      <c r="G69" s="14">
        <v>1276</v>
      </c>
      <c r="H69" s="14">
        <v>883</v>
      </c>
      <c r="I69" s="14"/>
      <c r="J69" s="14">
        <f>SUM(J21,J35,J46,J50,J57,J63,J67)</f>
        <v>100150</v>
      </c>
      <c r="K69" s="14">
        <f>SUM(K21,K35,K46,K50,K57,K63,K67)</f>
        <v>122790</v>
      </c>
      <c r="L69" s="14">
        <f>SUM(L21,L35,L46,L50,L57,L63,L67)</f>
        <v>120616</v>
      </c>
    </row>
    <row r="70" spans="1:12" ht="15.75" x14ac:dyDescent="0.25">
      <c r="A70" s="30" t="s">
        <v>359</v>
      </c>
      <c r="B70" s="31"/>
      <c r="C70" s="14">
        <v>104273</v>
      </c>
      <c r="D70" s="14">
        <v>126576</v>
      </c>
      <c r="E70" s="14">
        <v>127225</v>
      </c>
      <c r="F70" s="14">
        <v>1377</v>
      </c>
      <c r="G70" s="14">
        <v>1276</v>
      </c>
      <c r="H70" s="14">
        <v>883</v>
      </c>
      <c r="I70" s="14"/>
      <c r="J70" s="14">
        <v>105650</v>
      </c>
      <c r="K70" s="14">
        <v>127852</v>
      </c>
      <c r="L70" s="14">
        <v>128108</v>
      </c>
    </row>
    <row r="71" spans="1:12" ht="15.75" x14ac:dyDescent="0.25">
      <c r="A71" s="30" t="s">
        <v>360</v>
      </c>
      <c r="B71" s="31"/>
      <c r="C71" s="14">
        <v>1765</v>
      </c>
      <c r="D71" s="14">
        <v>2269</v>
      </c>
      <c r="E71" s="14">
        <v>2269</v>
      </c>
      <c r="F71" s="14"/>
      <c r="G71" s="14"/>
      <c r="H71" s="14"/>
      <c r="I71" s="14"/>
      <c r="J71" s="14">
        <v>1765</v>
      </c>
      <c r="K71" s="14">
        <v>2269</v>
      </c>
      <c r="L71" s="14">
        <v>2269</v>
      </c>
    </row>
    <row r="72" spans="1:12" ht="15.75" x14ac:dyDescent="0.25">
      <c r="A72" s="32" t="s">
        <v>361</v>
      </c>
      <c r="B72" s="13" t="s">
        <v>362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ht="15.75" x14ac:dyDescent="0.25">
      <c r="A73" s="24" t="s">
        <v>363</v>
      </c>
      <c r="B73" s="13" t="s">
        <v>364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15.75" x14ac:dyDescent="0.25">
      <c r="A74" s="32" t="s">
        <v>365</v>
      </c>
      <c r="B74" s="13" t="s">
        <v>366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ht="15.75" x14ac:dyDescent="0.25">
      <c r="A75" s="25" t="s">
        <v>367</v>
      </c>
      <c r="B75" s="15" t="s">
        <v>368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ht="15.75" x14ac:dyDescent="0.25">
      <c r="A76" s="24" t="s">
        <v>369</v>
      </c>
      <c r="B76" s="13" t="s">
        <v>370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ht="15.75" x14ac:dyDescent="0.25">
      <c r="A77" s="32" t="s">
        <v>371</v>
      </c>
      <c r="B77" s="13" t="s">
        <v>372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ht="15.75" x14ac:dyDescent="0.25">
      <c r="A78" s="24" t="s">
        <v>373</v>
      </c>
      <c r="B78" s="13" t="s">
        <v>374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ht="15.75" x14ac:dyDescent="0.25">
      <c r="A79" s="32" t="s">
        <v>375</v>
      </c>
      <c r="B79" s="13" t="s">
        <v>376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ht="15.75" x14ac:dyDescent="0.25">
      <c r="A80" s="33" t="s">
        <v>377</v>
      </c>
      <c r="B80" s="15" t="s">
        <v>378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ht="15.75" x14ac:dyDescent="0.25">
      <c r="A81" s="13" t="s">
        <v>379</v>
      </c>
      <c r="B81" s="13" t="s">
        <v>380</v>
      </c>
      <c r="C81" s="14">
        <v>7265</v>
      </c>
      <c r="D81" s="14">
        <v>7331</v>
      </c>
      <c r="E81" s="14">
        <v>7331</v>
      </c>
      <c r="F81" s="14"/>
      <c r="G81" s="14"/>
      <c r="H81" s="14"/>
      <c r="I81" s="14"/>
      <c r="J81" s="14">
        <v>7265</v>
      </c>
      <c r="K81" s="14">
        <v>7331</v>
      </c>
      <c r="L81" s="14">
        <v>7331</v>
      </c>
    </row>
    <row r="82" spans="1:12" ht="15.75" x14ac:dyDescent="0.25">
      <c r="A82" s="13" t="s">
        <v>381</v>
      </c>
      <c r="B82" s="13" t="s">
        <v>380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ht="15.75" x14ac:dyDescent="0.25">
      <c r="A83" s="13" t="s">
        <v>382</v>
      </c>
      <c r="B83" s="13" t="s">
        <v>383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ht="15.75" x14ac:dyDescent="0.25">
      <c r="A84" s="13" t="s">
        <v>384</v>
      </c>
      <c r="B84" s="13" t="s">
        <v>383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15.75" x14ac:dyDescent="0.25">
      <c r="A85" s="15" t="s">
        <v>385</v>
      </c>
      <c r="B85" s="15" t="s">
        <v>386</v>
      </c>
      <c r="C85" s="14">
        <f>SUM(C81:C84)</f>
        <v>7265</v>
      </c>
      <c r="D85" s="14">
        <f>SUM(D81:D84)</f>
        <v>7331</v>
      </c>
      <c r="E85" s="14">
        <f>SUM(E81:E84)</f>
        <v>7331</v>
      </c>
      <c r="F85" s="14"/>
      <c r="G85" s="14"/>
      <c r="H85" s="14"/>
      <c r="I85" s="14"/>
      <c r="J85" s="14">
        <f>SUM(J81:J84)</f>
        <v>7265</v>
      </c>
      <c r="K85" s="14">
        <f>SUM(K81:K84)</f>
        <v>7331</v>
      </c>
      <c r="L85" s="14">
        <f>SUM(L81:L84)</f>
        <v>7331</v>
      </c>
    </row>
    <row r="86" spans="1:12" ht="15.75" x14ac:dyDescent="0.25">
      <c r="A86" s="32" t="s">
        <v>387</v>
      </c>
      <c r="B86" s="13" t="s">
        <v>388</v>
      </c>
      <c r="C86" s="14"/>
      <c r="D86" s="14"/>
      <c r="E86" s="14">
        <v>2430</v>
      </c>
      <c r="F86" s="14"/>
      <c r="G86" s="14"/>
      <c r="H86" s="14"/>
      <c r="I86" s="14"/>
      <c r="J86" s="14"/>
      <c r="K86" s="14"/>
      <c r="L86" s="14">
        <v>2430</v>
      </c>
    </row>
    <row r="87" spans="1:12" ht="15.75" x14ac:dyDescent="0.25">
      <c r="A87" s="32" t="s">
        <v>389</v>
      </c>
      <c r="B87" s="13" t="s">
        <v>390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ht="15.75" x14ac:dyDescent="0.25">
      <c r="A88" s="32" t="s">
        <v>391</v>
      </c>
      <c r="B88" s="13" t="s">
        <v>392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ht="15.75" x14ac:dyDescent="0.25">
      <c r="A89" s="32" t="s">
        <v>393</v>
      </c>
      <c r="B89" s="13" t="s">
        <v>394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ht="15.75" x14ac:dyDescent="0.25">
      <c r="A90" s="24" t="s">
        <v>395</v>
      </c>
      <c r="B90" s="13" t="s">
        <v>396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ht="15.75" x14ac:dyDescent="0.25">
      <c r="A91" s="25" t="s">
        <v>397</v>
      </c>
      <c r="B91" s="15" t="s">
        <v>398</v>
      </c>
      <c r="C91" s="14"/>
      <c r="D91" s="14"/>
      <c r="E91" s="14">
        <f>SUM(E86:E90)</f>
        <v>2430</v>
      </c>
      <c r="F91" s="14"/>
      <c r="G91" s="14"/>
      <c r="H91" s="14"/>
      <c r="I91" s="14"/>
      <c r="J91" s="14"/>
      <c r="K91" s="14"/>
      <c r="L91" s="14">
        <f>SUM(L86:L90)</f>
        <v>2430</v>
      </c>
    </row>
    <row r="92" spans="1:12" ht="15.75" x14ac:dyDescent="0.25">
      <c r="A92" s="24" t="s">
        <v>399</v>
      </c>
      <c r="B92" s="13" t="s">
        <v>400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ht="15.75" x14ac:dyDescent="0.25">
      <c r="A93" s="24" t="s">
        <v>401</v>
      </c>
      <c r="B93" s="13" t="s">
        <v>402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ht="15.75" x14ac:dyDescent="0.25">
      <c r="A94" s="32" t="s">
        <v>403</v>
      </c>
      <c r="B94" s="13" t="s">
        <v>404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ht="15.75" x14ac:dyDescent="0.25">
      <c r="A95" s="32" t="s">
        <v>405</v>
      </c>
      <c r="B95" s="13" t="s">
        <v>406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ht="15.75" x14ac:dyDescent="0.25">
      <c r="A96" s="33" t="s">
        <v>407</v>
      </c>
      <c r="B96" s="15" t="s">
        <v>408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 ht="15.75" x14ac:dyDescent="0.25">
      <c r="A97" s="25" t="s">
        <v>409</v>
      </c>
      <c r="B97" s="15" t="s">
        <v>410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1:12" ht="15.75" x14ac:dyDescent="0.25">
      <c r="A98" s="34" t="s">
        <v>411</v>
      </c>
      <c r="B98" s="35" t="s">
        <v>412</v>
      </c>
      <c r="C98" s="14">
        <f>SUM(C75,C80,C85,C96,C97)</f>
        <v>7265</v>
      </c>
      <c r="D98" s="14">
        <f>SUM(D75,D80,D85,D96,D97)</f>
        <v>7331</v>
      </c>
      <c r="E98" s="14">
        <f>SUM(E75,E80,E85,F97,E91,E96,E97)</f>
        <v>9761</v>
      </c>
      <c r="F98" s="14"/>
      <c r="G98" s="14"/>
      <c r="H98" s="14"/>
      <c r="I98" s="14"/>
      <c r="J98" s="14">
        <f>SUM(J75,J80,J85,J96,J97)</f>
        <v>7265</v>
      </c>
      <c r="K98" s="14">
        <f>SUM(K75,K80,K85,K96,K97)</f>
        <v>7331</v>
      </c>
      <c r="L98" s="14">
        <f>SUM(L75,L80,L85,M97,L91,L96,L97)</f>
        <v>9761</v>
      </c>
    </row>
    <row r="99" spans="1:12" ht="15.75" x14ac:dyDescent="0.25">
      <c r="A99" s="36" t="s">
        <v>413</v>
      </c>
      <c r="B99" s="37"/>
      <c r="C99" s="14">
        <f>SUM(C21,C35,C46,C50,C57,C63,C67,C98)</f>
        <v>106038</v>
      </c>
      <c r="D99" s="14">
        <f>SUM(D21,D35,D46,D50,D57,D63,D67,D98)</f>
        <v>128845</v>
      </c>
      <c r="E99" s="14">
        <f>SUM(E21,E35,E46,E50,E57,E63,E67,E98)</f>
        <v>129494</v>
      </c>
      <c r="F99" s="14">
        <f>SUM(F21,F35,F46,F50,F57,F63,F67,F98)</f>
        <v>1377</v>
      </c>
      <c r="G99" s="14">
        <f t="shared" ref="G99:H99" si="1">SUM(G21,G35,G46,G50,G57,G63,G67,G98)</f>
        <v>1276</v>
      </c>
      <c r="H99" s="14">
        <f t="shared" si="1"/>
        <v>883</v>
      </c>
      <c r="I99" s="14"/>
      <c r="J99" s="14">
        <f>SUM(J21,J35,J46,J50,J57,J63,J67,J98)</f>
        <v>107415</v>
      </c>
      <c r="K99" s="14">
        <f>SUM(K21,K35,K46,K50,K57,K63,K67,K98)</f>
        <v>130121</v>
      </c>
      <c r="L99" s="14">
        <f>SUM(L21,L35,L46,L50,L57,L63,L67,L98)</f>
        <v>130377</v>
      </c>
    </row>
  </sheetData>
  <mergeCells count="7">
    <mergeCell ref="A2:L2"/>
    <mergeCell ref="A1:L1"/>
    <mergeCell ref="A3:J3"/>
    <mergeCell ref="A4:J4"/>
    <mergeCell ref="C7:E7"/>
    <mergeCell ref="F7:H7"/>
    <mergeCell ref="J7:L7"/>
  </mergeCells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scale="37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4"/>
  <sheetViews>
    <sheetView view="pageBreakPreview" zoomScale="60" zoomScaleNormal="75" workbookViewId="0">
      <selection activeCell="A3" sqref="A3:J3"/>
    </sheetView>
  </sheetViews>
  <sheetFormatPr defaultRowHeight="15" x14ac:dyDescent="0.25"/>
  <cols>
    <col min="1" max="1" width="105.140625" customWidth="1"/>
    <col min="3" max="3" width="13.85546875" customWidth="1"/>
    <col min="4" max="5" width="13.5703125" customWidth="1"/>
    <col min="6" max="6" width="13.140625" customWidth="1"/>
    <col min="7" max="8" width="15.140625" customWidth="1"/>
    <col min="9" max="9" width="18.85546875" customWidth="1"/>
    <col min="10" max="10" width="12.85546875" customWidth="1"/>
  </cols>
  <sheetData>
    <row r="1" spans="1:12" ht="15.75" x14ac:dyDescent="0.25">
      <c r="A1" s="77" t="s">
        <v>590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5.75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21" customHeight="1" x14ac:dyDescent="0.25">
      <c r="A3" s="79" t="s">
        <v>598</v>
      </c>
      <c r="B3" s="80"/>
      <c r="C3" s="80"/>
      <c r="D3" s="80"/>
      <c r="E3" s="80"/>
      <c r="F3" s="80"/>
      <c r="G3" s="80"/>
      <c r="H3" s="80"/>
      <c r="I3" s="80"/>
      <c r="J3" s="81"/>
    </row>
    <row r="4" spans="1:12" ht="18.75" customHeight="1" x14ac:dyDescent="0.25">
      <c r="A4" s="82" t="s">
        <v>0</v>
      </c>
      <c r="B4" s="80"/>
      <c r="C4" s="80"/>
      <c r="D4" s="80"/>
      <c r="E4" s="80"/>
      <c r="F4" s="80"/>
      <c r="G4" s="80"/>
      <c r="H4" s="80"/>
      <c r="I4" s="80"/>
      <c r="J4" s="81"/>
    </row>
    <row r="5" spans="1:12" ht="15.75" x14ac:dyDescent="0.25">
      <c r="A5" s="19"/>
      <c r="B5" s="9"/>
      <c r="C5" s="9"/>
      <c r="D5" s="9"/>
      <c r="E5" s="9"/>
      <c r="F5" s="9"/>
      <c r="G5" s="9"/>
      <c r="H5" s="9"/>
      <c r="I5" s="9"/>
      <c r="J5" s="9"/>
    </row>
    <row r="6" spans="1:12" ht="15.75" x14ac:dyDescent="0.25">
      <c r="A6" s="20" t="s">
        <v>1</v>
      </c>
      <c r="B6" s="9"/>
      <c r="C6" s="9"/>
      <c r="D6" s="9"/>
      <c r="E6" s="9"/>
      <c r="F6" s="9"/>
      <c r="G6" s="9"/>
      <c r="H6" s="9"/>
      <c r="I6" s="9"/>
      <c r="J6" s="9"/>
    </row>
    <row r="7" spans="1:12" ht="47.25" x14ac:dyDescent="0.25">
      <c r="A7" s="21" t="s">
        <v>2</v>
      </c>
      <c r="B7" s="11" t="s">
        <v>3</v>
      </c>
      <c r="C7" s="83" t="s">
        <v>4</v>
      </c>
      <c r="D7" s="84"/>
      <c r="E7" s="85"/>
      <c r="F7" s="83" t="s">
        <v>5</v>
      </c>
      <c r="G7" s="84"/>
      <c r="H7" s="85"/>
      <c r="I7" s="22" t="s">
        <v>6</v>
      </c>
      <c r="J7" s="86" t="s">
        <v>7</v>
      </c>
      <c r="K7" s="87"/>
      <c r="L7" s="88"/>
    </row>
    <row r="8" spans="1:12" ht="15.75" x14ac:dyDescent="0.25">
      <c r="A8" s="21"/>
      <c r="B8" s="11"/>
      <c r="C8" s="68" t="s">
        <v>579</v>
      </c>
      <c r="D8" s="68" t="s">
        <v>580</v>
      </c>
      <c r="E8" s="68" t="s">
        <v>581</v>
      </c>
      <c r="F8" s="68" t="s">
        <v>579</v>
      </c>
      <c r="G8" s="68" t="s">
        <v>580</v>
      </c>
      <c r="H8" s="68" t="s">
        <v>581</v>
      </c>
      <c r="I8" s="22"/>
      <c r="J8" s="68" t="s">
        <v>579</v>
      </c>
      <c r="K8" s="68" t="s">
        <v>580</v>
      </c>
      <c r="L8" s="68" t="s">
        <v>581</v>
      </c>
    </row>
    <row r="9" spans="1:12" ht="15.75" x14ac:dyDescent="0.25">
      <c r="A9" s="38" t="s">
        <v>8</v>
      </c>
      <c r="B9" s="39" t="s">
        <v>9</v>
      </c>
      <c r="C9" s="40">
        <v>19378</v>
      </c>
      <c r="D9" s="40">
        <v>31082</v>
      </c>
      <c r="E9" s="40">
        <v>30421</v>
      </c>
      <c r="F9" s="40"/>
      <c r="G9" s="40"/>
      <c r="H9" s="40"/>
      <c r="I9" s="40"/>
      <c r="J9" s="40">
        <v>19378</v>
      </c>
      <c r="K9" s="40">
        <v>31082</v>
      </c>
      <c r="L9" s="40">
        <v>30421</v>
      </c>
    </row>
    <row r="10" spans="1:12" ht="15.75" x14ac:dyDescent="0.25">
      <c r="A10" s="38" t="s">
        <v>10</v>
      </c>
      <c r="B10" s="41" t="s">
        <v>11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5.75" x14ac:dyDescent="0.25">
      <c r="A11" s="38" t="s">
        <v>12</v>
      </c>
      <c r="B11" s="41" t="s">
        <v>13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5.75" x14ac:dyDescent="0.25">
      <c r="A12" s="23" t="s">
        <v>14</v>
      </c>
      <c r="B12" s="41" t="s">
        <v>15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5.75" x14ac:dyDescent="0.25">
      <c r="A13" s="23" t="s">
        <v>16</v>
      </c>
      <c r="B13" s="41" t="s">
        <v>17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ht="15.75" x14ac:dyDescent="0.25">
      <c r="A14" s="23" t="s">
        <v>18</v>
      </c>
      <c r="B14" s="41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15.75" x14ac:dyDescent="0.25">
      <c r="A15" s="23" t="s">
        <v>20</v>
      </c>
      <c r="B15" s="41" t="s">
        <v>21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 ht="15.75" x14ac:dyDescent="0.25">
      <c r="A16" s="23" t="s">
        <v>22</v>
      </c>
      <c r="B16" s="41" t="s">
        <v>23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15.75" x14ac:dyDescent="0.25">
      <c r="A17" s="13" t="s">
        <v>24</v>
      </c>
      <c r="B17" s="41" t="s">
        <v>25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ht="15.75" x14ac:dyDescent="0.25">
      <c r="A18" s="13" t="s">
        <v>26</v>
      </c>
      <c r="B18" s="41" t="s">
        <v>27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5.75" x14ac:dyDescent="0.25">
      <c r="A19" s="13" t="s">
        <v>28</v>
      </c>
      <c r="B19" s="41" t="s">
        <v>29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ht="15.75" x14ac:dyDescent="0.25">
      <c r="A20" s="13" t="s">
        <v>30</v>
      </c>
      <c r="B20" s="41" t="s">
        <v>31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15.75" x14ac:dyDescent="0.25">
      <c r="A21" s="13" t="s">
        <v>32</v>
      </c>
      <c r="B21" s="41" t="s">
        <v>33</v>
      </c>
      <c r="C21" s="40">
        <v>100</v>
      </c>
      <c r="D21" s="40">
        <v>141</v>
      </c>
      <c r="E21" s="40">
        <v>138</v>
      </c>
      <c r="F21" s="40"/>
      <c r="G21" s="40"/>
      <c r="H21" s="40"/>
      <c r="I21" s="40"/>
      <c r="J21" s="40">
        <v>100</v>
      </c>
      <c r="K21" s="40">
        <v>141</v>
      </c>
      <c r="L21" s="40">
        <v>138</v>
      </c>
    </row>
    <row r="22" spans="1:12" ht="15.75" x14ac:dyDescent="0.25">
      <c r="A22" s="42" t="s">
        <v>34</v>
      </c>
      <c r="B22" s="43" t="s">
        <v>35</v>
      </c>
      <c r="C22" s="40">
        <f>SUM(C9:C21)</f>
        <v>19478</v>
      </c>
      <c r="D22" s="40">
        <f>SUM(D9:D21)</f>
        <v>31223</v>
      </c>
      <c r="E22" s="40">
        <f>SUM(E9:E21)</f>
        <v>30559</v>
      </c>
      <c r="F22" s="40"/>
      <c r="G22" s="40"/>
      <c r="H22" s="40"/>
      <c r="I22" s="40"/>
      <c r="J22" s="40">
        <f>SUM(J9:J21)</f>
        <v>19478</v>
      </c>
      <c r="K22" s="40">
        <f>SUM(K9:K21)</f>
        <v>31223</v>
      </c>
      <c r="L22" s="40">
        <f>SUM(L9:L21)</f>
        <v>30559</v>
      </c>
    </row>
    <row r="23" spans="1:12" ht="15.75" x14ac:dyDescent="0.25">
      <c r="A23" s="13" t="s">
        <v>36</v>
      </c>
      <c r="B23" s="41" t="s">
        <v>37</v>
      </c>
      <c r="C23" s="40">
        <v>4765</v>
      </c>
      <c r="D23" s="40">
        <v>4765</v>
      </c>
      <c r="E23" s="40">
        <v>4726</v>
      </c>
      <c r="F23" s="40"/>
      <c r="G23" s="40"/>
      <c r="H23" s="40"/>
      <c r="I23" s="40"/>
      <c r="J23" s="40">
        <v>4765</v>
      </c>
      <c r="K23" s="40">
        <v>4765</v>
      </c>
      <c r="L23" s="40">
        <v>4726</v>
      </c>
    </row>
    <row r="24" spans="1:12" ht="15.75" x14ac:dyDescent="0.25">
      <c r="A24" s="13" t="s">
        <v>38</v>
      </c>
      <c r="B24" s="41" t="s">
        <v>39</v>
      </c>
      <c r="C24" s="40">
        <v>1500</v>
      </c>
      <c r="D24" s="40">
        <v>1500</v>
      </c>
      <c r="E24" s="40">
        <v>1500</v>
      </c>
      <c r="F24" s="40"/>
      <c r="G24" s="40"/>
      <c r="H24" s="40"/>
      <c r="I24" s="40"/>
      <c r="J24" s="40">
        <v>1500</v>
      </c>
      <c r="K24" s="40">
        <v>1500</v>
      </c>
      <c r="L24" s="40">
        <v>1500</v>
      </c>
    </row>
    <row r="25" spans="1:12" ht="15.75" x14ac:dyDescent="0.25">
      <c r="A25" s="17" t="s">
        <v>40</v>
      </c>
      <c r="B25" s="41" t="s">
        <v>41</v>
      </c>
      <c r="C25" s="40">
        <v>80</v>
      </c>
      <c r="D25" s="40">
        <v>80</v>
      </c>
      <c r="E25" s="40">
        <v>80</v>
      </c>
      <c r="F25" s="40"/>
      <c r="G25" s="40"/>
      <c r="H25" s="40"/>
      <c r="I25" s="40"/>
      <c r="J25" s="40">
        <v>80</v>
      </c>
      <c r="K25" s="40">
        <v>80</v>
      </c>
      <c r="L25" s="40">
        <v>80</v>
      </c>
    </row>
    <row r="26" spans="1:12" ht="15.75" x14ac:dyDescent="0.25">
      <c r="A26" s="15" t="s">
        <v>42</v>
      </c>
      <c r="B26" s="43" t="s">
        <v>43</v>
      </c>
      <c r="C26" s="40">
        <f>SUM(C23:C25)</f>
        <v>6345</v>
      </c>
      <c r="D26" s="40">
        <f>SUM(D23:D25)</f>
        <v>6345</v>
      </c>
      <c r="E26" s="40">
        <f>SUM(E23:E25)</f>
        <v>6306</v>
      </c>
      <c r="F26" s="40"/>
      <c r="G26" s="40"/>
      <c r="H26" s="40"/>
      <c r="I26" s="40"/>
      <c r="J26" s="40">
        <f>SUM(J23:J25)</f>
        <v>6345</v>
      </c>
      <c r="K26" s="40">
        <f>SUM(K23:K25)</f>
        <v>6345</v>
      </c>
      <c r="L26" s="40">
        <f>SUM(L23:L25)</f>
        <v>6306</v>
      </c>
    </row>
    <row r="27" spans="1:12" ht="15.75" x14ac:dyDescent="0.25">
      <c r="A27" s="42" t="s">
        <v>44</v>
      </c>
      <c r="B27" s="43" t="s">
        <v>45</v>
      </c>
      <c r="C27" s="40">
        <f>SUM(C22,C26)</f>
        <v>25823</v>
      </c>
      <c r="D27" s="40">
        <f>SUM(D22,D26)</f>
        <v>37568</v>
      </c>
      <c r="E27" s="40">
        <f>SUM(E22,E26)</f>
        <v>36865</v>
      </c>
      <c r="F27" s="40"/>
      <c r="G27" s="40"/>
      <c r="H27" s="40"/>
      <c r="I27" s="40"/>
      <c r="J27" s="40">
        <f>SUM(J22,J26)</f>
        <v>25823</v>
      </c>
      <c r="K27" s="40">
        <f>SUM(K22,K26)</f>
        <v>37568</v>
      </c>
      <c r="L27" s="40">
        <f>SUM(L22,L26)</f>
        <v>36865</v>
      </c>
    </row>
    <row r="28" spans="1:12" ht="15.75" x14ac:dyDescent="0.25">
      <c r="A28" s="15" t="s">
        <v>46</v>
      </c>
      <c r="B28" s="43" t="s">
        <v>47</v>
      </c>
      <c r="C28" s="40">
        <v>4413</v>
      </c>
      <c r="D28" s="40">
        <v>6060</v>
      </c>
      <c r="E28" s="40">
        <v>5774</v>
      </c>
      <c r="F28" s="40"/>
      <c r="G28" s="40"/>
      <c r="H28" s="40"/>
      <c r="I28" s="40"/>
      <c r="J28" s="40">
        <v>4413</v>
      </c>
      <c r="K28" s="40">
        <v>6060</v>
      </c>
      <c r="L28" s="40">
        <v>5774</v>
      </c>
    </row>
    <row r="29" spans="1:12" ht="15.75" x14ac:dyDescent="0.25">
      <c r="A29" s="13" t="s">
        <v>48</v>
      </c>
      <c r="B29" s="41" t="s">
        <v>49</v>
      </c>
      <c r="C29" s="40"/>
      <c r="D29" s="40">
        <v>47</v>
      </c>
      <c r="E29" s="40">
        <v>45</v>
      </c>
      <c r="F29" s="40"/>
      <c r="G29" s="40"/>
      <c r="H29" s="40"/>
      <c r="I29" s="40"/>
      <c r="J29" s="40"/>
      <c r="K29" s="40">
        <v>47</v>
      </c>
      <c r="L29" s="40">
        <v>45</v>
      </c>
    </row>
    <row r="30" spans="1:12" ht="15.75" x14ac:dyDescent="0.25">
      <c r="A30" s="13" t="s">
        <v>50</v>
      </c>
      <c r="B30" s="41" t="s">
        <v>51</v>
      </c>
      <c r="C30" s="40">
        <v>5015</v>
      </c>
      <c r="D30" s="40">
        <v>7319</v>
      </c>
      <c r="E30" s="40">
        <v>7213</v>
      </c>
      <c r="F30" s="40"/>
      <c r="G30" s="40"/>
      <c r="H30" s="40"/>
      <c r="I30" s="40"/>
      <c r="J30" s="40">
        <v>5015</v>
      </c>
      <c r="K30" s="40">
        <v>7319</v>
      </c>
      <c r="L30" s="40">
        <v>7213</v>
      </c>
    </row>
    <row r="31" spans="1:12" ht="15.75" x14ac:dyDescent="0.25">
      <c r="A31" s="13" t="s">
        <v>52</v>
      </c>
      <c r="B31" s="41" t="s">
        <v>53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ht="15.75" x14ac:dyDescent="0.25">
      <c r="A32" s="15" t="s">
        <v>54</v>
      </c>
      <c r="B32" s="43" t="s">
        <v>55</v>
      </c>
      <c r="C32" s="40">
        <f>SUM(C29:C31)</f>
        <v>5015</v>
      </c>
      <c r="D32" s="40">
        <f>SUM(D29:D31)</f>
        <v>7366</v>
      </c>
      <c r="E32" s="40">
        <f>SUM(E29:E31)</f>
        <v>7258</v>
      </c>
      <c r="F32" s="40"/>
      <c r="G32" s="40"/>
      <c r="H32" s="40"/>
      <c r="I32" s="40"/>
      <c r="J32" s="40">
        <f>SUM(J29:J31)</f>
        <v>5015</v>
      </c>
      <c r="K32" s="40">
        <f>SUM(K29:K31)</f>
        <v>7366</v>
      </c>
      <c r="L32" s="40">
        <f>SUM(L29:L31)</f>
        <v>7258</v>
      </c>
    </row>
    <row r="33" spans="1:12" ht="15.75" x14ac:dyDescent="0.25">
      <c r="A33" s="13" t="s">
        <v>56</v>
      </c>
      <c r="B33" s="41" t="s">
        <v>57</v>
      </c>
      <c r="C33" s="40">
        <v>55</v>
      </c>
      <c r="D33" s="40">
        <v>55</v>
      </c>
      <c r="E33" s="40">
        <v>48</v>
      </c>
      <c r="F33" s="40"/>
      <c r="G33" s="40"/>
      <c r="H33" s="40"/>
      <c r="I33" s="40"/>
      <c r="J33" s="40">
        <v>55</v>
      </c>
      <c r="K33" s="40">
        <v>55</v>
      </c>
      <c r="L33" s="40">
        <v>48</v>
      </c>
    </row>
    <row r="34" spans="1:12" ht="15.75" x14ac:dyDescent="0.25">
      <c r="A34" s="13" t="s">
        <v>58</v>
      </c>
      <c r="B34" s="41" t="s">
        <v>59</v>
      </c>
      <c r="C34" s="40">
        <v>270</v>
      </c>
      <c r="D34" s="40">
        <v>294</v>
      </c>
      <c r="E34" s="40">
        <v>238</v>
      </c>
      <c r="F34" s="40"/>
      <c r="G34" s="40"/>
      <c r="H34" s="40"/>
      <c r="I34" s="40"/>
      <c r="J34" s="40">
        <v>270</v>
      </c>
      <c r="K34" s="40">
        <v>294</v>
      </c>
      <c r="L34" s="40">
        <v>238</v>
      </c>
    </row>
    <row r="35" spans="1:12" ht="15" customHeight="1" x14ac:dyDescent="0.25">
      <c r="A35" s="15" t="s">
        <v>60</v>
      </c>
      <c r="B35" s="43" t="s">
        <v>61</v>
      </c>
      <c r="C35" s="40">
        <f>SUM(C33:C34)</f>
        <v>325</v>
      </c>
      <c r="D35" s="40">
        <f>SUM(D33:D34)</f>
        <v>349</v>
      </c>
      <c r="E35" s="40">
        <f>SUM(E33:E34)</f>
        <v>286</v>
      </c>
      <c r="F35" s="40"/>
      <c r="G35" s="40"/>
      <c r="H35" s="40"/>
      <c r="I35" s="40"/>
      <c r="J35" s="40">
        <f>SUM(J33:J34)</f>
        <v>325</v>
      </c>
      <c r="K35" s="40">
        <f>SUM(K33:K34)</f>
        <v>349</v>
      </c>
      <c r="L35" s="40">
        <f>SUM(L33:L34)</f>
        <v>286</v>
      </c>
    </row>
    <row r="36" spans="1:12" ht="15.75" x14ac:dyDescent="0.25">
      <c r="A36" s="13" t="s">
        <v>62</v>
      </c>
      <c r="B36" s="41" t="s">
        <v>63</v>
      </c>
      <c r="C36" s="40">
        <v>3610</v>
      </c>
      <c r="D36" s="40">
        <v>3653</v>
      </c>
      <c r="E36" s="40">
        <v>3136</v>
      </c>
      <c r="F36" s="40"/>
      <c r="G36" s="40"/>
      <c r="H36" s="40"/>
      <c r="I36" s="40"/>
      <c r="J36" s="40">
        <v>3610</v>
      </c>
      <c r="K36" s="40">
        <v>3653</v>
      </c>
      <c r="L36" s="40">
        <v>3136</v>
      </c>
    </row>
    <row r="37" spans="1:12" ht="15.75" x14ac:dyDescent="0.25">
      <c r="A37" s="13" t="s">
        <v>64</v>
      </c>
      <c r="B37" s="41" t="s">
        <v>65</v>
      </c>
      <c r="C37" s="40">
        <v>5639</v>
      </c>
      <c r="D37" s="40">
        <v>5839</v>
      </c>
      <c r="E37" s="40">
        <v>5657</v>
      </c>
      <c r="F37" s="40"/>
      <c r="G37" s="40"/>
      <c r="H37" s="40"/>
      <c r="I37" s="40"/>
      <c r="J37" s="40">
        <v>5639</v>
      </c>
      <c r="K37" s="40">
        <v>5839</v>
      </c>
      <c r="L37" s="40">
        <v>5657</v>
      </c>
    </row>
    <row r="38" spans="1:12" ht="15.75" x14ac:dyDescent="0.25">
      <c r="A38" s="13" t="s">
        <v>66</v>
      </c>
      <c r="B38" s="41" t="s">
        <v>67</v>
      </c>
      <c r="C38" s="40"/>
      <c r="D38" s="40">
        <v>8</v>
      </c>
      <c r="E38" s="40">
        <v>8</v>
      </c>
      <c r="F38" s="40"/>
      <c r="G38" s="40"/>
      <c r="H38" s="40"/>
      <c r="I38" s="40"/>
      <c r="J38" s="40"/>
      <c r="K38" s="40">
        <v>8</v>
      </c>
      <c r="L38" s="40">
        <v>8</v>
      </c>
    </row>
    <row r="39" spans="1:12" ht="15.75" x14ac:dyDescent="0.25">
      <c r="A39" s="13" t="s">
        <v>68</v>
      </c>
      <c r="B39" s="41" t="s">
        <v>69</v>
      </c>
      <c r="C39" s="40">
        <v>7712</v>
      </c>
      <c r="D39" s="40">
        <v>5910</v>
      </c>
      <c r="E39" s="40">
        <v>4827</v>
      </c>
      <c r="F39" s="40"/>
      <c r="G39" s="40"/>
      <c r="H39" s="40"/>
      <c r="I39" s="40"/>
      <c r="J39" s="40">
        <v>7712</v>
      </c>
      <c r="K39" s="40">
        <v>5910</v>
      </c>
      <c r="L39" s="40">
        <v>4827</v>
      </c>
    </row>
    <row r="40" spans="1:12" ht="15.75" x14ac:dyDescent="0.25">
      <c r="A40" s="44" t="s">
        <v>70</v>
      </c>
      <c r="B40" s="41" t="s">
        <v>71</v>
      </c>
      <c r="C40" s="40">
        <v>800</v>
      </c>
      <c r="D40" s="40">
        <v>800</v>
      </c>
      <c r="E40" s="40">
        <v>555</v>
      </c>
      <c r="F40" s="40"/>
      <c r="G40" s="40"/>
      <c r="H40" s="40"/>
      <c r="I40" s="40"/>
      <c r="J40" s="40">
        <v>800</v>
      </c>
      <c r="K40" s="40">
        <v>800</v>
      </c>
      <c r="L40" s="40">
        <v>555</v>
      </c>
    </row>
    <row r="41" spans="1:12" ht="15.75" x14ac:dyDescent="0.25">
      <c r="A41" s="17" t="s">
        <v>72</v>
      </c>
      <c r="B41" s="41" t="s">
        <v>73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ht="15.75" x14ac:dyDescent="0.25">
      <c r="A42" s="13" t="s">
        <v>74</v>
      </c>
      <c r="B42" s="41" t="s">
        <v>75</v>
      </c>
      <c r="C42" s="40">
        <v>1217</v>
      </c>
      <c r="D42" s="40">
        <v>3630</v>
      </c>
      <c r="E42" s="40">
        <v>3276</v>
      </c>
      <c r="F42" s="40"/>
      <c r="G42" s="40"/>
      <c r="H42" s="40"/>
      <c r="I42" s="40"/>
      <c r="J42" s="40">
        <v>1217</v>
      </c>
      <c r="K42" s="40">
        <v>3630</v>
      </c>
      <c r="L42" s="40">
        <v>3276</v>
      </c>
    </row>
    <row r="43" spans="1:12" ht="15.75" x14ac:dyDescent="0.25">
      <c r="A43" s="15" t="s">
        <v>76</v>
      </c>
      <c r="B43" s="43" t="s">
        <v>77</v>
      </c>
      <c r="C43" s="40">
        <f>SUM(C36:C42)</f>
        <v>18978</v>
      </c>
      <c r="D43" s="40">
        <f>SUM(D36:D42)</f>
        <v>19840</v>
      </c>
      <c r="E43" s="40">
        <f>SUM(E36:E42)</f>
        <v>17459</v>
      </c>
      <c r="F43" s="40"/>
      <c r="G43" s="40"/>
      <c r="H43" s="40"/>
      <c r="I43" s="40"/>
      <c r="J43" s="40">
        <f>SUM(J36:J42)</f>
        <v>18978</v>
      </c>
      <c r="K43" s="40">
        <f>SUM(K36:K42)</f>
        <v>19840</v>
      </c>
      <c r="L43" s="40">
        <f>SUM(L36:L42)</f>
        <v>17459</v>
      </c>
    </row>
    <row r="44" spans="1:12" ht="15.75" x14ac:dyDescent="0.25">
      <c r="A44" s="13" t="s">
        <v>78</v>
      </c>
      <c r="B44" s="41" t="s">
        <v>79</v>
      </c>
      <c r="C44" s="40">
        <v>10</v>
      </c>
      <c r="D44" s="40">
        <v>10</v>
      </c>
      <c r="E44" s="40">
        <v>2</v>
      </c>
      <c r="F44" s="40"/>
      <c r="G44" s="40"/>
      <c r="H44" s="40"/>
      <c r="I44" s="40"/>
      <c r="J44" s="40">
        <v>10</v>
      </c>
      <c r="K44" s="40">
        <v>10</v>
      </c>
      <c r="L44" s="40">
        <v>2</v>
      </c>
    </row>
    <row r="45" spans="1:12" ht="15.75" x14ac:dyDescent="0.25">
      <c r="A45" s="13" t="s">
        <v>80</v>
      </c>
      <c r="B45" s="41" t="s">
        <v>81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ht="15.75" x14ac:dyDescent="0.25">
      <c r="A46" s="15" t="s">
        <v>82</v>
      </c>
      <c r="B46" s="43" t="s">
        <v>83</v>
      </c>
      <c r="C46" s="40">
        <f>SUM(C44:C45)</f>
        <v>10</v>
      </c>
      <c r="D46" s="40">
        <f>SUM(D44:D45)</f>
        <v>10</v>
      </c>
      <c r="E46" s="40">
        <f>SUM(E44:E45)</f>
        <v>2</v>
      </c>
      <c r="F46" s="40"/>
      <c r="G46" s="40"/>
      <c r="H46" s="40"/>
      <c r="I46" s="40"/>
      <c r="J46" s="40">
        <f>SUM(J44:J45)</f>
        <v>10</v>
      </c>
      <c r="K46" s="40">
        <f>SUM(K44:K45)</f>
        <v>10</v>
      </c>
      <c r="L46" s="40">
        <f>SUM(L44:L45)</f>
        <v>2</v>
      </c>
    </row>
    <row r="47" spans="1:12" ht="15.75" x14ac:dyDescent="0.25">
      <c r="A47" s="13" t="s">
        <v>84</v>
      </c>
      <c r="B47" s="41" t="s">
        <v>85</v>
      </c>
      <c r="C47" s="40">
        <v>6130</v>
      </c>
      <c r="D47" s="40">
        <v>6578</v>
      </c>
      <c r="E47" s="40">
        <v>5572</v>
      </c>
      <c r="F47" s="40"/>
      <c r="G47" s="40"/>
      <c r="H47" s="40"/>
      <c r="I47" s="40"/>
      <c r="J47" s="40">
        <v>6130</v>
      </c>
      <c r="K47" s="40">
        <v>6578</v>
      </c>
      <c r="L47" s="40">
        <v>5572</v>
      </c>
    </row>
    <row r="48" spans="1:12" ht="15.75" x14ac:dyDescent="0.25">
      <c r="A48" s="13" t="s">
        <v>86</v>
      </c>
      <c r="B48" s="41" t="s">
        <v>87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ht="15.75" x14ac:dyDescent="0.25">
      <c r="A49" s="13" t="s">
        <v>88</v>
      </c>
      <c r="B49" s="41" t="s">
        <v>89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ht="15.75" x14ac:dyDescent="0.25">
      <c r="A50" s="13" t="s">
        <v>90</v>
      </c>
      <c r="B50" s="41" t="s">
        <v>91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ht="15.75" x14ac:dyDescent="0.25">
      <c r="A51" s="13" t="s">
        <v>92</v>
      </c>
      <c r="B51" s="41" t="s">
        <v>93</v>
      </c>
      <c r="C51" s="40">
        <v>55</v>
      </c>
      <c r="D51" s="40">
        <v>55</v>
      </c>
      <c r="E51" s="40">
        <v>1</v>
      </c>
      <c r="F51" s="40"/>
      <c r="G51" s="40"/>
      <c r="H51" s="40"/>
      <c r="I51" s="40"/>
      <c r="J51" s="40">
        <v>55</v>
      </c>
      <c r="K51" s="40">
        <v>55</v>
      </c>
      <c r="L51" s="40">
        <v>1</v>
      </c>
    </row>
    <row r="52" spans="1:12" ht="15.75" x14ac:dyDescent="0.25">
      <c r="A52" s="15" t="s">
        <v>94</v>
      </c>
      <c r="B52" s="43" t="s">
        <v>95</v>
      </c>
      <c r="C52" s="40">
        <f>SUM(C47:C51)</f>
        <v>6185</v>
      </c>
      <c r="D52" s="40">
        <f>SUM(D47:D51)</f>
        <v>6633</v>
      </c>
      <c r="E52" s="40">
        <f>SUM(E47:E51)</f>
        <v>5573</v>
      </c>
      <c r="F52" s="40"/>
      <c r="G52" s="40"/>
      <c r="H52" s="40"/>
      <c r="I52" s="40"/>
      <c r="J52" s="40">
        <f>SUM(J47:J51)</f>
        <v>6185</v>
      </c>
      <c r="K52" s="40">
        <f>SUM(K47:K51)</f>
        <v>6633</v>
      </c>
      <c r="L52" s="40">
        <f>SUM(L47:L51)</f>
        <v>5573</v>
      </c>
    </row>
    <row r="53" spans="1:12" ht="15.75" x14ac:dyDescent="0.25">
      <c r="A53" s="15" t="s">
        <v>96</v>
      </c>
      <c r="B53" s="43" t="s">
        <v>97</v>
      </c>
      <c r="C53" s="40">
        <f>SUM(C32,C35,C43,C46,C52)</f>
        <v>30513</v>
      </c>
      <c r="D53" s="40">
        <f>SUM(D32,D35,D43,D46,D52)</f>
        <v>34198</v>
      </c>
      <c r="E53" s="40">
        <f>SUM(E32,E35,E43,E46,E52)</f>
        <v>30578</v>
      </c>
      <c r="F53" s="40"/>
      <c r="G53" s="40"/>
      <c r="H53" s="40"/>
      <c r="I53" s="40"/>
      <c r="J53" s="40">
        <f>SUM(J32,J35,J43,J46,J52)</f>
        <v>30513</v>
      </c>
      <c r="K53" s="40">
        <f>SUM(K32,K35,K43,K46,K52)</f>
        <v>34198</v>
      </c>
      <c r="L53" s="40">
        <f>SUM(L32,L35,L43,L46,L52)</f>
        <v>30578</v>
      </c>
    </row>
    <row r="54" spans="1:12" ht="15.75" x14ac:dyDescent="0.25">
      <c r="A54" s="24" t="s">
        <v>98</v>
      </c>
      <c r="B54" s="41" t="s">
        <v>99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2" ht="15.75" x14ac:dyDescent="0.25">
      <c r="A55" s="24" t="s">
        <v>100</v>
      </c>
      <c r="B55" s="41" t="s">
        <v>101</v>
      </c>
      <c r="C55" s="40"/>
      <c r="D55" s="40">
        <v>365</v>
      </c>
      <c r="E55" s="40">
        <v>365</v>
      </c>
      <c r="F55" s="40"/>
      <c r="G55" s="40"/>
      <c r="H55" s="40"/>
      <c r="I55" s="40"/>
      <c r="J55" s="40"/>
      <c r="K55" s="40">
        <v>365</v>
      </c>
      <c r="L55" s="40">
        <v>365</v>
      </c>
    </row>
    <row r="56" spans="1:12" ht="15.75" x14ac:dyDescent="0.25">
      <c r="A56" s="45" t="s">
        <v>102</v>
      </c>
      <c r="B56" s="41" t="s">
        <v>103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1:12" ht="15.75" x14ac:dyDescent="0.25">
      <c r="A57" s="45" t="s">
        <v>104</v>
      </c>
      <c r="B57" s="41" t="s">
        <v>105</v>
      </c>
      <c r="C57" s="40">
        <v>300</v>
      </c>
      <c r="D57" s="40">
        <v>0</v>
      </c>
      <c r="E57" s="40">
        <v>0</v>
      </c>
      <c r="F57" s="40"/>
      <c r="G57" s="40"/>
      <c r="H57" s="40"/>
      <c r="I57" s="40"/>
      <c r="J57" s="40">
        <v>300</v>
      </c>
      <c r="K57" s="40">
        <v>0</v>
      </c>
      <c r="L57" s="40">
        <v>0</v>
      </c>
    </row>
    <row r="58" spans="1:12" ht="15.75" x14ac:dyDescent="0.25">
      <c r="A58" s="45" t="s">
        <v>106</v>
      </c>
      <c r="B58" s="41" t="s">
        <v>107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ht="15.75" x14ac:dyDescent="0.25">
      <c r="A59" s="24" t="s">
        <v>108</v>
      </c>
      <c r="B59" s="41" t="s">
        <v>109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 ht="15.75" x14ac:dyDescent="0.25">
      <c r="A60" s="24" t="s">
        <v>110</v>
      </c>
      <c r="B60" s="41" t="s">
        <v>111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 ht="15.75" x14ac:dyDescent="0.25">
      <c r="A61" s="24" t="s">
        <v>112</v>
      </c>
      <c r="B61" s="41" t="s">
        <v>113</v>
      </c>
      <c r="C61" s="40">
        <v>10060</v>
      </c>
      <c r="D61" s="40">
        <v>8681</v>
      </c>
      <c r="E61" s="40">
        <v>7637</v>
      </c>
      <c r="F61" s="40"/>
      <c r="G61" s="40"/>
      <c r="H61" s="40"/>
      <c r="I61" s="40"/>
      <c r="J61" s="40">
        <v>10060</v>
      </c>
      <c r="K61" s="40">
        <v>8681</v>
      </c>
      <c r="L61" s="40">
        <v>7637</v>
      </c>
    </row>
    <row r="62" spans="1:12" ht="15.75" x14ac:dyDescent="0.25">
      <c r="A62" s="25" t="s">
        <v>114</v>
      </c>
      <c r="B62" s="43" t="s">
        <v>115</v>
      </c>
      <c r="C62" s="40">
        <f>SUM(C54:C61)</f>
        <v>10360</v>
      </c>
      <c r="D62" s="40">
        <f>SUM(D54:D61)</f>
        <v>9046</v>
      </c>
      <c r="E62" s="40">
        <f>SUM(E54:E61)</f>
        <v>8002</v>
      </c>
      <c r="F62" s="40"/>
      <c r="G62" s="40"/>
      <c r="H62" s="40"/>
      <c r="I62" s="40"/>
      <c r="J62" s="40">
        <f>SUM(J54:J61)</f>
        <v>10360</v>
      </c>
      <c r="K62" s="40">
        <f>SUM(K54:K61)</f>
        <v>9046</v>
      </c>
      <c r="L62" s="40">
        <f>SUM(L54:L61)</f>
        <v>8002</v>
      </c>
    </row>
    <row r="63" spans="1:12" ht="15.75" x14ac:dyDescent="0.25">
      <c r="A63" s="46" t="s">
        <v>116</v>
      </c>
      <c r="B63" s="41" t="s">
        <v>117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</row>
    <row r="64" spans="1:12" ht="15.75" x14ac:dyDescent="0.25">
      <c r="A64" s="46" t="s">
        <v>118</v>
      </c>
      <c r="B64" s="41" t="s">
        <v>119</v>
      </c>
      <c r="C64" s="40"/>
      <c r="D64" s="40">
        <v>196</v>
      </c>
      <c r="E64" s="40">
        <v>196</v>
      </c>
      <c r="F64" s="40"/>
      <c r="G64" s="40"/>
      <c r="H64" s="40"/>
      <c r="I64" s="40"/>
      <c r="J64" s="40"/>
      <c r="K64" s="40">
        <v>196</v>
      </c>
      <c r="L64" s="40">
        <v>196</v>
      </c>
    </row>
    <row r="65" spans="1:12" ht="15.75" x14ac:dyDescent="0.25">
      <c r="A65" s="46" t="s">
        <v>120</v>
      </c>
      <c r="B65" s="41" t="s">
        <v>121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1:12" ht="15.75" x14ac:dyDescent="0.25">
      <c r="A66" s="46" t="s">
        <v>122</v>
      </c>
      <c r="B66" s="41" t="s">
        <v>123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ht="15.75" x14ac:dyDescent="0.25">
      <c r="A67" s="46" t="s">
        <v>124</v>
      </c>
      <c r="B67" s="41" t="s">
        <v>125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ht="15.75" x14ac:dyDescent="0.25">
      <c r="A68" s="46" t="s">
        <v>126</v>
      </c>
      <c r="B68" s="41" t="s">
        <v>127</v>
      </c>
      <c r="C68" s="40">
        <v>141</v>
      </c>
      <c r="D68" s="40">
        <v>141</v>
      </c>
      <c r="E68" s="40">
        <v>141</v>
      </c>
      <c r="F68" s="40"/>
      <c r="G68" s="40"/>
      <c r="H68" s="40"/>
      <c r="I68" s="40"/>
      <c r="J68" s="40">
        <v>141</v>
      </c>
      <c r="K68" s="40">
        <v>141</v>
      </c>
      <c r="L68" s="40">
        <v>141</v>
      </c>
    </row>
    <row r="69" spans="1:12" ht="15.75" x14ac:dyDescent="0.25">
      <c r="A69" s="46" t="s">
        <v>128</v>
      </c>
      <c r="B69" s="41" t="s">
        <v>129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</row>
    <row r="70" spans="1:12" ht="15.75" x14ac:dyDescent="0.25">
      <c r="A70" s="46" t="s">
        <v>130</v>
      </c>
      <c r="B70" s="41" t="s">
        <v>131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</row>
    <row r="71" spans="1:12" ht="15.75" x14ac:dyDescent="0.25">
      <c r="A71" s="46" t="s">
        <v>132</v>
      </c>
      <c r="B71" s="41" t="s">
        <v>133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 ht="15.75" x14ac:dyDescent="0.25">
      <c r="A72" s="47" t="s">
        <v>134</v>
      </c>
      <c r="B72" s="41" t="s">
        <v>135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5.75" x14ac:dyDescent="0.25">
      <c r="A73" s="46" t="s">
        <v>136</v>
      </c>
      <c r="B73" s="64" t="s">
        <v>139</v>
      </c>
      <c r="C73" s="40">
        <v>1780</v>
      </c>
      <c r="D73" s="40">
        <v>2906</v>
      </c>
      <c r="E73" s="40">
        <v>2906</v>
      </c>
      <c r="F73" s="40">
        <v>600</v>
      </c>
      <c r="G73" s="40">
        <v>600</v>
      </c>
      <c r="H73" s="40">
        <v>480</v>
      </c>
      <c r="I73" s="40"/>
      <c r="J73" s="40">
        <v>2380</v>
      </c>
      <c r="K73" s="40">
        <v>3506</v>
      </c>
      <c r="L73" s="40">
        <v>3723</v>
      </c>
    </row>
    <row r="74" spans="1:12" ht="15.75" x14ac:dyDescent="0.25">
      <c r="A74" s="47" t="s">
        <v>138</v>
      </c>
      <c r="B74" s="64" t="s">
        <v>572</v>
      </c>
      <c r="C74" s="40">
        <v>3029</v>
      </c>
      <c r="D74" s="40">
        <v>3658</v>
      </c>
      <c r="E74" s="40"/>
      <c r="F74" s="40"/>
      <c r="G74" s="40"/>
      <c r="H74" s="40"/>
      <c r="I74" s="40"/>
      <c r="J74" s="40">
        <v>3029</v>
      </c>
      <c r="K74" s="40">
        <v>3658</v>
      </c>
      <c r="L74" s="40"/>
    </row>
    <row r="75" spans="1:12" ht="15.75" x14ac:dyDescent="0.25">
      <c r="A75" s="47" t="s">
        <v>140</v>
      </c>
      <c r="B75" s="64" t="s">
        <v>572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12" ht="15.75" x14ac:dyDescent="0.25">
      <c r="A76" s="25" t="s">
        <v>141</v>
      </c>
      <c r="B76" s="43" t="s">
        <v>142</v>
      </c>
      <c r="C76" s="40">
        <f>SUM(C63:C75)</f>
        <v>4950</v>
      </c>
      <c r="D76" s="40">
        <f>SUM(D63:D75)</f>
        <v>6901</v>
      </c>
      <c r="E76" s="40">
        <f>SUM(E63:E75)</f>
        <v>3243</v>
      </c>
      <c r="F76" s="40">
        <f>SUM(F63:F75)</f>
        <v>600</v>
      </c>
      <c r="G76" s="40">
        <f t="shared" ref="G76:H76" si="0">SUM(G63:G75)</f>
        <v>600</v>
      </c>
      <c r="H76" s="40">
        <f t="shared" si="0"/>
        <v>480</v>
      </c>
      <c r="I76" s="40"/>
      <c r="J76" s="40">
        <f>SUM(J63:J75)</f>
        <v>5550</v>
      </c>
      <c r="K76" s="40">
        <f>SUM(K63:K75)</f>
        <v>7501</v>
      </c>
      <c r="L76" s="40"/>
    </row>
    <row r="77" spans="1:12" ht="15.75" x14ac:dyDescent="0.25">
      <c r="A77" s="26" t="s">
        <v>143</v>
      </c>
      <c r="B77" s="43"/>
      <c r="C77" s="40">
        <v>76059</v>
      </c>
      <c r="D77" s="40">
        <v>93773</v>
      </c>
      <c r="E77" s="40">
        <v>84462</v>
      </c>
      <c r="F77" s="40">
        <v>600</v>
      </c>
      <c r="G77" s="40">
        <v>600</v>
      </c>
      <c r="H77" s="40">
        <v>480</v>
      </c>
      <c r="I77" s="40"/>
      <c r="J77" s="40">
        <v>76659</v>
      </c>
      <c r="K77" s="40">
        <v>94373</v>
      </c>
      <c r="L77" s="40">
        <v>84942</v>
      </c>
    </row>
    <row r="78" spans="1:12" ht="15.75" x14ac:dyDescent="0.25">
      <c r="A78" s="48" t="s">
        <v>144</v>
      </c>
      <c r="B78" s="41" t="s">
        <v>145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</row>
    <row r="79" spans="1:12" ht="15.75" x14ac:dyDescent="0.25">
      <c r="A79" s="48" t="s">
        <v>146</v>
      </c>
      <c r="B79" s="41" t="s">
        <v>147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2" ht="15.75" x14ac:dyDescent="0.25">
      <c r="A80" s="48" t="s">
        <v>148</v>
      </c>
      <c r="B80" s="41" t="s">
        <v>149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2" ht="15.75" x14ac:dyDescent="0.25">
      <c r="A81" s="48" t="s">
        <v>150</v>
      </c>
      <c r="B81" s="41" t="s">
        <v>151</v>
      </c>
      <c r="C81" s="40">
        <v>1844</v>
      </c>
      <c r="D81" s="40">
        <v>3008</v>
      </c>
      <c r="E81" s="40">
        <v>3008</v>
      </c>
      <c r="F81" s="40"/>
      <c r="G81" s="40"/>
      <c r="H81" s="40"/>
      <c r="I81" s="40"/>
      <c r="J81" s="40">
        <v>1844</v>
      </c>
      <c r="K81" s="40">
        <v>3008</v>
      </c>
      <c r="L81" s="40">
        <v>3008</v>
      </c>
    </row>
    <row r="82" spans="1:12" ht="15.75" x14ac:dyDescent="0.25">
      <c r="A82" s="17" t="s">
        <v>152</v>
      </c>
      <c r="B82" s="41" t="s">
        <v>153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2" ht="15.75" x14ac:dyDescent="0.25">
      <c r="A83" s="17" t="s">
        <v>154</v>
      </c>
      <c r="B83" s="41" t="s">
        <v>155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1:12" ht="15.75" x14ac:dyDescent="0.25">
      <c r="A84" s="17" t="s">
        <v>156</v>
      </c>
      <c r="B84" s="41" t="s">
        <v>157</v>
      </c>
      <c r="C84" s="40">
        <v>498</v>
      </c>
      <c r="D84" s="40">
        <v>701</v>
      </c>
      <c r="E84" s="40">
        <v>701</v>
      </c>
      <c r="F84" s="40"/>
      <c r="G84" s="40"/>
      <c r="H84" s="40"/>
      <c r="I84" s="40"/>
      <c r="J84" s="40">
        <v>498</v>
      </c>
      <c r="K84" s="40">
        <v>701</v>
      </c>
      <c r="L84" s="40">
        <v>701</v>
      </c>
    </row>
    <row r="85" spans="1:12" ht="15.75" x14ac:dyDescent="0.25">
      <c r="A85" s="16" t="s">
        <v>158</v>
      </c>
      <c r="B85" s="43" t="s">
        <v>159</v>
      </c>
      <c r="C85" s="40">
        <f>SUM(C78:C84)</f>
        <v>2342</v>
      </c>
      <c r="D85" s="40">
        <f>SUM(D78:D84)</f>
        <v>3709</v>
      </c>
      <c r="E85" s="40">
        <f>SUM(E78:E84)</f>
        <v>3709</v>
      </c>
      <c r="F85" s="40"/>
      <c r="G85" s="40"/>
      <c r="H85" s="40"/>
      <c r="I85" s="40"/>
      <c r="J85" s="40">
        <f>SUM(J78:J84)</f>
        <v>2342</v>
      </c>
      <c r="K85" s="40">
        <f>SUM(K78:K84)</f>
        <v>3709</v>
      </c>
      <c r="L85" s="40">
        <f>SUM(L78:L84)</f>
        <v>3709</v>
      </c>
    </row>
    <row r="86" spans="1:12" ht="15.75" x14ac:dyDescent="0.25">
      <c r="A86" s="24" t="s">
        <v>160</v>
      </c>
      <c r="B86" s="41" t="s">
        <v>161</v>
      </c>
      <c r="C86" s="40">
        <v>866</v>
      </c>
      <c r="D86" s="40">
        <v>1600</v>
      </c>
      <c r="E86" s="40">
        <v>1600</v>
      </c>
      <c r="F86" s="40"/>
      <c r="G86" s="40"/>
      <c r="H86" s="40"/>
      <c r="I86" s="40"/>
      <c r="J86" s="40">
        <v>866</v>
      </c>
      <c r="K86" s="40">
        <v>1600</v>
      </c>
      <c r="L86" s="40">
        <v>1600</v>
      </c>
    </row>
    <row r="87" spans="1:12" ht="15.75" x14ac:dyDescent="0.25">
      <c r="A87" s="24" t="s">
        <v>162</v>
      </c>
      <c r="B87" s="41" t="s">
        <v>163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</row>
    <row r="88" spans="1:12" ht="15.75" x14ac:dyDescent="0.25">
      <c r="A88" s="24" t="s">
        <v>164</v>
      </c>
      <c r="B88" s="41" t="s">
        <v>165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2" ht="15.75" x14ac:dyDescent="0.25">
      <c r="A89" s="24" t="s">
        <v>166</v>
      </c>
      <c r="B89" s="41" t="s">
        <v>167</v>
      </c>
      <c r="C89" s="40">
        <v>234</v>
      </c>
      <c r="D89" s="40">
        <v>432</v>
      </c>
      <c r="E89" s="40">
        <v>432</v>
      </c>
      <c r="F89" s="40"/>
      <c r="G89" s="40"/>
      <c r="H89" s="40"/>
      <c r="I89" s="40"/>
      <c r="J89" s="40">
        <v>234</v>
      </c>
      <c r="K89" s="40">
        <v>432</v>
      </c>
      <c r="L89" s="40">
        <v>432</v>
      </c>
    </row>
    <row r="90" spans="1:12" ht="15.75" x14ac:dyDescent="0.25">
      <c r="A90" s="25" t="s">
        <v>168</v>
      </c>
      <c r="B90" s="43" t="s">
        <v>169</v>
      </c>
      <c r="C90" s="40">
        <f>SUM(C86:C89)</f>
        <v>1100</v>
      </c>
      <c r="D90" s="40">
        <f>SUM(D86:D89)</f>
        <v>2032</v>
      </c>
      <c r="E90" s="40">
        <f>SUM(E86:E89)</f>
        <v>2032</v>
      </c>
      <c r="F90" s="40"/>
      <c r="G90" s="40"/>
      <c r="H90" s="40"/>
      <c r="I90" s="40"/>
      <c r="J90" s="40">
        <f>SUM(J86:J89)</f>
        <v>1100</v>
      </c>
      <c r="K90" s="40">
        <f>SUM(K86:K89)</f>
        <v>2032</v>
      </c>
      <c r="L90" s="40">
        <f>SUM(L86:L89)</f>
        <v>2032</v>
      </c>
    </row>
    <row r="91" spans="1:12" ht="15.75" x14ac:dyDescent="0.25">
      <c r="A91" s="24" t="s">
        <v>170</v>
      </c>
      <c r="B91" s="41" t="s">
        <v>171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2" ht="15.75" x14ac:dyDescent="0.25">
      <c r="A92" s="24" t="s">
        <v>172</v>
      </c>
      <c r="B92" s="41" t="s">
        <v>173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2" ht="15.75" x14ac:dyDescent="0.25">
      <c r="A93" s="24" t="s">
        <v>174</v>
      </c>
      <c r="B93" s="41" t="s">
        <v>175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1:12" ht="15.75" x14ac:dyDescent="0.25">
      <c r="A94" s="24" t="s">
        <v>176</v>
      </c>
      <c r="B94" s="41" t="s">
        <v>177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1:12" ht="15.75" x14ac:dyDescent="0.25">
      <c r="A95" s="24" t="s">
        <v>178</v>
      </c>
      <c r="B95" s="41" t="s">
        <v>179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1:12" ht="15.75" x14ac:dyDescent="0.25">
      <c r="A96" s="24" t="s">
        <v>180</v>
      </c>
      <c r="B96" s="41" t="s">
        <v>181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</row>
    <row r="97" spans="1:29" ht="15.75" x14ac:dyDescent="0.25">
      <c r="A97" s="24" t="s">
        <v>182</v>
      </c>
      <c r="B97" s="41" t="s">
        <v>183</v>
      </c>
      <c r="C97" s="40"/>
      <c r="D97" s="40"/>
      <c r="E97" s="40"/>
      <c r="F97" s="40"/>
      <c r="G97" s="40"/>
      <c r="H97" s="40"/>
      <c r="I97" s="40"/>
      <c r="J97" s="40"/>
      <c r="K97" s="40"/>
      <c r="L97" s="40"/>
    </row>
    <row r="98" spans="1:29" ht="15.75" x14ac:dyDescent="0.25">
      <c r="A98" s="24" t="s">
        <v>184</v>
      </c>
      <c r="B98" s="41" t="s">
        <v>185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1:29" ht="15.75" x14ac:dyDescent="0.25">
      <c r="A99" s="25" t="s">
        <v>186</v>
      </c>
      <c r="B99" s="43" t="s">
        <v>187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</row>
    <row r="100" spans="1:29" ht="15.75" x14ac:dyDescent="0.25">
      <c r="A100" s="26" t="s">
        <v>188</v>
      </c>
      <c r="B100" s="43"/>
      <c r="C100" s="40">
        <v>3442</v>
      </c>
      <c r="D100" s="40">
        <v>5741</v>
      </c>
      <c r="E100" s="40">
        <v>5741</v>
      </c>
      <c r="F100" s="40"/>
      <c r="G100" s="40"/>
      <c r="H100" s="40"/>
      <c r="I100" s="40"/>
      <c r="J100" s="40">
        <v>3442</v>
      </c>
      <c r="K100" s="40">
        <v>5741</v>
      </c>
      <c r="L100" s="40">
        <v>5741</v>
      </c>
    </row>
    <row r="101" spans="1:29" ht="15.75" x14ac:dyDescent="0.25">
      <c r="A101" s="29" t="s">
        <v>189</v>
      </c>
      <c r="B101" s="49" t="s">
        <v>190</v>
      </c>
      <c r="C101" s="40">
        <f>SUM(C27,C28,C53,C62,C76,C85,C90,C99)</f>
        <v>79501</v>
      </c>
      <c r="D101" s="40">
        <f>SUM(D27,D28,D53,D62,D76,D85,D90,D99)</f>
        <v>99514</v>
      </c>
      <c r="E101" s="40">
        <f>SUM(E27,E28,E53,E62,E76,E85,E90,E99)</f>
        <v>90203</v>
      </c>
      <c r="F101" s="40">
        <v>600</v>
      </c>
      <c r="G101" s="40">
        <v>600</v>
      </c>
      <c r="H101" s="40">
        <v>480</v>
      </c>
      <c r="I101" s="40"/>
      <c r="J101" s="40">
        <f>SUM(J27,J28,J53,J62,J76,J85,J90,J99)</f>
        <v>80101</v>
      </c>
      <c r="K101" s="40">
        <f>SUM(K27,K28,K53,K62,K76,K85,K90,K99)</f>
        <v>100114</v>
      </c>
      <c r="L101" s="40">
        <v>90683</v>
      </c>
    </row>
    <row r="102" spans="1:29" ht="15.75" x14ac:dyDescent="0.25">
      <c r="A102" s="24" t="s">
        <v>191</v>
      </c>
      <c r="B102" s="13" t="s">
        <v>192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2"/>
      <c r="AC102" s="2"/>
    </row>
    <row r="103" spans="1:29" ht="15.75" x14ac:dyDescent="0.25">
      <c r="A103" s="24" t="s">
        <v>193</v>
      </c>
      <c r="B103" s="13" t="s">
        <v>194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2"/>
      <c r="AC103" s="2"/>
    </row>
    <row r="104" spans="1:29" ht="15.75" x14ac:dyDescent="0.25">
      <c r="A104" s="24" t="s">
        <v>195</v>
      </c>
      <c r="B104" s="13" t="s">
        <v>196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2"/>
      <c r="AC104" s="2"/>
    </row>
    <row r="105" spans="1:29" ht="15.75" x14ac:dyDescent="0.25">
      <c r="A105" s="25" t="s">
        <v>197</v>
      </c>
      <c r="B105" s="15" t="s">
        <v>198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2"/>
      <c r="AC105" s="2"/>
    </row>
    <row r="106" spans="1:29" ht="15.75" x14ac:dyDescent="0.25">
      <c r="A106" s="32" t="s">
        <v>199</v>
      </c>
      <c r="B106" s="13" t="s">
        <v>200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2"/>
      <c r="AC106" s="2"/>
    </row>
    <row r="107" spans="1:29" ht="15.75" x14ac:dyDescent="0.25">
      <c r="A107" s="32" t="s">
        <v>201</v>
      </c>
      <c r="B107" s="13" t="s">
        <v>202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2"/>
      <c r="AC107" s="2"/>
    </row>
    <row r="108" spans="1:29" ht="15.75" x14ac:dyDescent="0.25">
      <c r="A108" s="24" t="s">
        <v>203</v>
      </c>
      <c r="B108" s="13" t="s">
        <v>204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2"/>
      <c r="AC108" s="2"/>
    </row>
    <row r="109" spans="1:29" ht="15.75" x14ac:dyDescent="0.25">
      <c r="A109" s="24" t="s">
        <v>205</v>
      </c>
      <c r="B109" s="13" t="s">
        <v>206</v>
      </c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2"/>
      <c r="AC109" s="2"/>
    </row>
    <row r="110" spans="1:29" ht="15.75" x14ac:dyDescent="0.25">
      <c r="A110" s="33" t="s">
        <v>207</v>
      </c>
      <c r="B110" s="15" t="s">
        <v>208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2"/>
      <c r="AC110" s="2"/>
    </row>
    <row r="111" spans="1:29" ht="15.75" x14ac:dyDescent="0.25">
      <c r="A111" s="32" t="s">
        <v>209</v>
      </c>
      <c r="B111" s="13" t="s">
        <v>210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2"/>
      <c r="AC111" s="2"/>
    </row>
    <row r="112" spans="1:29" ht="15.75" x14ac:dyDescent="0.25">
      <c r="A112" s="32" t="s">
        <v>211</v>
      </c>
      <c r="B112" s="13" t="s">
        <v>212</v>
      </c>
      <c r="C112" s="32"/>
      <c r="D112" s="61">
        <v>2203</v>
      </c>
      <c r="E112" s="61">
        <v>2203</v>
      </c>
      <c r="F112" s="32"/>
      <c r="G112" s="32"/>
      <c r="H112" s="32"/>
      <c r="I112" s="32"/>
      <c r="J112" s="32"/>
      <c r="K112" s="61">
        <v>2203</v>
      </c>
      <c r="L112" s="61">
        <v>2203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2"/>
      <c r="AC112" s="2"/>
    </row>
    <row r="113" spans="1:29" ht="15.75" x14ac:dyDescent="0.25">
      <c r="A113" s="33" t="s">
        <v>213</v>
      </c>
      <c r="B113" s="15" t="s">
        <v>214</v>
      </c>
      <c r="C113" s="61">
        <v>27314</v>
      </c>
      <c r="D113" s="61">
        <v>27804</v>
      </c>
      <c r="E113" s="61">
        <v>27804</v>
      </c>
      <c r="F113" s="32"/>
      <c r="G113" s="32"/>
      <c r="H113" s="32"/>
      <c r="I113" s="32"/>
      <c r="J113" s="61">
        <v>27314</v>
      </c>
      <c r="K113" s="61">
        <v>27804</v>
      </c>
      <c r="L113" s="61">
        <v>27804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2"/>
      <c r="AC113" s="2"/>
    </row>
    <row r="114" spans="1:29" ht="15.75" x14ac:dyDescent="0.25">
      <c r="A114" s="32" t="s">
        <v>215</v>
      </c>
      <c r="B114" s="13" t="s">
        <v>216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2"/>
      <c r="AC114" s="2"/>
    </row>
    <row r="115" spans="1:29" ht="15.75" x14ac:dyDescent="0.25">
      <c r="A115" s="32" t="s">
        <v>217</v>
      </c>
      <c r="B115" s="13" t="s">
        <v>218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2"/>
      <c r="AC115" s="2"/>
    </row>
    <row r="116" spans="1:29" ht="15.75" x14ac:dyDescent="0.25">
      <c r="A116" s="32" t="s">
        <v>219</v>
      </c>
      <c r="B116" s="13" t="s">
        <v>220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2"/>
      <c r="AC116" s="2"/>
    </row>
    <row r="117" spans="1:29" ht="15.75" x14ac:dyDescent="0.25">
      <c r="A117" s="33" t="s">
        <v>221</v>
      </c>
      <c r="B117" s="15" t="s">
        <v>222</v>
      </c>
      <c r="C117" s="62">
        <f>SUM(C113:C116)</f>
        <v>27314</v>
      </c>
      <c r="D117" s="62">
        <f>SUM(D111:D116)</f>
        <v>30007</v>
      </c>
      <c r="E117" s="62">
        <f>SUM(E111:E116)</f>
        <v>30007</v>
      </c>
      <c r="F117" s="33"/>
      <c r="G117" s="33"/>
      <c r="H117" s="33"/>
      <c r="I117" s="33"/>
      <c r="J117" s="62">
        <f>SUM(J113:J116)</f>
        <v>27314</v>
      </c>
      <c r="K117" s="62">
        <f>SUM(K111:K116)</f>
        <v>30007</v>
      </c>
      <c r="L117" s="62">
        <f>SUM(L111:L116)</f>
        <v>30007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2"/>
      <c r="AC117" s="2"/>
    </row>
    <row r="118" spans="1:29" ht="15.75" x14ac:dyDescent="0.25">
      <c r="A118" s="32" t="s">
        <v>223</v>
      </c>
      <c r="B118" s="13" t="s">
        <v>224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2"/>
      <c r="AC118" s="2"/>
    </row>
    <row r="119" spans="1:29" ht="15.75" x14ac:dyDescent="0.25">
      <c r="A119" s="24" t="s">
        <v>225</v>
      </c>
      <c r="B119" s="13" t="s">
        <v>226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2"/>
      <c r="AC119" s="2"/>
    </row>
    <row r="120" spans="1:29" ht="15.75" x14ac:dyDescent="0.25">
      <c r="A120" s="32" t="s">
        <v>227</v>
      </c>
      <c r="B120" s="13" t="s">
        <v>228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2"/>
      <c r="AC120" s="2"/>
    </row>
    <row r="121" spans="1:29" ht="15.75" x14ac:dyDescent="0.25">
      <c r="A121" s="32" t="s">
        <v>229</v>
      </c>
      <c r="B121" s="13" t="s">
        <v>230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2"/>
      <c r="AC121" s="2"/>
    </row>
    <row r="122" spans="1:29" ht="15.75" x14ac:dyDescent="0.25">
      <c r="A122" s="33" t="s">
        <v>231</v>
      </c>
      <c r="B122" s="15" t="s">
        <v>232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2"/>
      <c r="AC122" s="2"/>
    </row>
    <row r="123" spans="1:29" ht="15.75" x14ac:dyDescent="0.25">
      <c r="A123" s="24" t="s">
        <v>233</v>
      </c>
      <c r="B123" s="13" t="s">
        <v>234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2"/>
      <c r="AC123" s="2"/>
    </row>
    <row r="124" spans="1:29" ht="15.75" x14ac:dyDescent="0.25">
      <c r="A124" s="34" t="s">
        <v>235</v>
      </c>
      <c r="B124" s="35" t="s">
        <v>236</v>
      </c>
      <c r="C124" s="62">
        <f>SUM(C117)</f>
        <v>27314</v>
      </c>
      <c r="D124" s="62">
        <f>SUM(D117)</f>
        <v>30007</v>
      </c>
      <c r="E124" s="62">
        <f>SUM(E117)</f>
        <v>30007</v>
      </c>
      <c r="F124" s="33"/>
      <c r="G124" s="33"/>
      <c r="H124" s="33"/>
      <c r="I124" s="33"/>
      <c r="J124" s="62">
        <f>SUM(J117)</f>
        <v>27314</v>
      </c>
      <c r="K124" s="62">
        <f>SUM(K117)</f>
        <v>30007</v>
      </c>
      <c r="L124" s="62">
        <f>SUM(L117)</f>
        <v>30007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2"/>
      <c r="AC124" s="2"/>
    </row>
    <row r="125" spans="1:29" ht="15.75" x14ac:dyDescent="0.25">
      <c r="A125" s="36" t="s">
        <v>237</v>
      </c>
      <c r="B125" s="37"/>
      <c r="C125" s="40">
        <f>SUM(C27,C28,C53,C62,C76,C85,C90,C99,C124)</f>
        <v>106815</v>
      </c>
      <c r="D125" s="40">
        <f>SUM(D27,D28,D53,D62,D76,D85,D90,D99,D124)</f>
        <v>129521</v>
      </c>
      <c r="E125" s="40">
        <f>SUM(E27,E28,E53,E62,E76,E85,E90,E99,E124)</f>
        <v>120210</v>
      </c>
      <c r="F125" s="40">
        <v>600</v>
      </c>
      <c r="G125" s="40">
        <v>600</v>
      </c>
      <c r="H125" s="40">
        <v>480</v>
      </c>
      <c r="I125" s="40"/>
      <c r="J125" s="40">
        <f>SUM(J27,J28,J53,J62,J76,J85,J90,J99,J124)</f>
        <v>107415</v>
      </c>
      <c r="K125" s="40">
        <f>SUM(K27,K28,K53,K62,K76,K85,K90,K99,K124)</f>
        <v>130121</v>
      </c>
      <c r="L125" s="40">
        <f>SUM(L27,L28,L53,L62,L76,L85,L90,L99,L124)</f>
        <v>116967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2:29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2:29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2:29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2:29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2:29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2:29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2:29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2:29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2:29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2:29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2:29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2:29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2:29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2:29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2:29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2:29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2:29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2:29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2:29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2:29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2:29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2:29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2:29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2:29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2:29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2:29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2:29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29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2:29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2:29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2:29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2:29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2:29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2:29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2:29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2:29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2:29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2:29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2:29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2:29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2:29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2:29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2:29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2:29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2:29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2:29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</sheetData>
  <mergeCells count="7">
    <mergeCell ref="A2:L2"/>
    <mergeCell ref="A1:L1"/>
    <mergeCell ref="A3:J3"/>
    <mergeCell ref="A4:J4"/>
    <mergeCell ref="C7:E7"/>
    <mergeCell ref="F7:H7"/>
    <mergeCell ref="J7:L7"/>
  </mergeCells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scale="3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12</vt:i4>
      </vt:variant>
    </vt:vector>
  </HeadingPairs>
  <TitlesOfParts>
    <vt:vector size="25" baseType="lpstr">
      <vt:lpstr>1. Összesített bevételi előir.</vt:lpstr>
      <vt:lpstr>2. Összesített kiadási ei.</vt:lpstr>
      <vt:lpstr>3. szociális kiadások</vt:lpstr>
      <vt:lpstr>4. tartalékok</vt:lpstr>
      <vt:lpstr>5. Létszám</vt:lpstr>
      <vt:lpstr>6. Óvoda bevételi előir.</vt:lpstr>
      <vt:lpstr>7. Óvoda kiadási előir.</vt:lpstr>
      <vt:lpstr>8.Önkormányzat bevételei előir.</vt:lpstr>
      <vt:lpstr>9. Önkormányzat kiadási előir.</vt:lpstr>
      <vt:lpstr>10. finanszírozás</vt:lpstr>
      <vt:lpstr>11. átadott</vt:lpstr>
      <vt:lpstr>12. átvett</vt:lpstr>
      <vt:lpstr>13. helyi adók</vt:lpstr>
      <vt:lpstr>'1. Összesített bevételi előir.'!Nyomtatási_terület</vt:lpstr>
      <vt:lpstr>'10. finanszírozás'!Nyomtatási_terület</vt:lpstr>
      <vt:lpstr>'11. átadott'!Nyomtatási_terület</vt:lpstr>
      <vt:lpstr>'12. átvett'!Nyomtatási_terület</vt:lpstr>
      <vt:lpstr>'2. Összesített kiadási ei.'!Nyomtatási_terület</vt:lpstr>
      <vt:lpstr>'3. szociális kiadások'!Nyomtatási_terület</vt:lpstr>
      <vt:lpstr>'4. tartalékok'!Nyomtatási_terület</vt:lpstr>
      <vt:lpstr>'5. Létszám'!Nyomtatási_terület</vt:lpstr>
      <vt:lpstr>'6. Óvoda bevételi előir.'!Nyomtatási_terület</vt:lpstr>
      <vt:lpstr>'7. Óvoda kiadási előir.'!Nyomtatási_terület</vt:lpstr>
      <vt:lpstr>'8.Önkormányzat bevételei előir.'!Nyomtatási_terület</vt:lpstr>
      <vt:lpstr>'9. Önkormányzat kiadási előir.'!Nyomtatási_terület</vt:lpstr>
    </vt:vector>
  </TitlesOfParts>
  <Company>WXPEE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Windows-felhasználó</cp:lastModifiedBy>
  <cp:lastPrinted>2017-05-10T13:42:47Z</cp:lastPrinted>
  <dcterms:created xsi:type="dcterms:W3CDTF">2014-01-31T10:11:53Z</dcterms:created>
  <dcterms:modified xsi:type="dcterms:W3CDTF">2017-05-14T08:11:12Z</dcterms:modified>
</cp:coreProperties>
</file>