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35" tabRatio="891" activeTab="1"/>
  </bookViews>
  <sheets>
    <sheet name="1. mell. műk. és felhalm. bevét" sheetId="1" r:id="rId1"/>
    <sheet name="2. mell. műk és felhalm.kiadás" sheetId="2" r:id="rId2"/>
    <sheet name="Munka1" sheetId="3" r:id="rId3"/>
  </sheets>
  <definedNames>
    <definedName name="_xlnm.Print_Area" localSheetId="0">'1. mell. műk. és felhalm. bevét'!$A$1:$H$96</definedName>
    <definedName name="_xlnm.Print_Area" localSheetId="1">'2. mell. műk és felhalm.kiadás'!$A$1:$N$125</definedName>
  </definedNames>
  <calcPr fullCalcOnLoad="1"/>
</workbook>
</file>

<file path=xl/sharedStrings.xml><?xml version="1.0" encoding="utf-8"?>
<sst xmlns="http://schemas.openxmlformats.org/spreadsheetml/2006/main" count="442" uniqueCount="425">
  <si>
    <t>ÖSSZESEN</t>
  </si>
  <si>
    <t>Rovat-
szám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</si>
  <si>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</si>
  <si>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</si>
  <si>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</si>
  <si>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</si>
  <si>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</si>
  <si>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</si>
  <si>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</si>
  <si>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</si>
  <si>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</si>
  <si>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</si>
  <si>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</si>
  <si>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</si>
  <si>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</si>
  <si>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</si>
  <si>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</si>
  <si>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</si>
  <si>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</si>
  <si>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</si>
  <si>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</si>
  <si>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</si>
  <si>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</si>
  <si>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</si>
  <si>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</si>
  <si>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</si>
  <si>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</si>
  <si>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</si>
  <si>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</si>
  <si>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</si>
  <si>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</si>
  <si>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</si>
  <si>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</si>
  <si>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</si>
  <si>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</si>
  <si>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</si>
  <si>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</si>
  <si>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</si>
  <si>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</si>
  <si>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</si>
  <si>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</si>
  <si>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</si>
  <si>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</si>
  <si>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</si>
  <si>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</si>
  <si>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</si>
  <si>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</si>
  <si>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</si>
  <si>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</si>
  <si>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</si>
  <si>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</si>
  <si>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</si>
  <si>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</si>
  <si>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</si>
  <si>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</si>
  <si>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</si>
  <si>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</si>
  <si>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</si>
  <si>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</si>
  <si>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</si>
  <si>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</si>
  <si>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</si>
  <si>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</si>
  <si>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</si>
  <si>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</si>
  <si>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</si>
  <si>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</si>
  <si>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</si>
  <si>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</si>
  <si>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</si>
  <si>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</si>
  <si>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</si>
  <si>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</si>
  <si>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</si>
  <si>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</si>
  <si>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</si>
  <si>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</si>
  <si>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</si>
  <si>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</si>
  <si>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</si>
  <si>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</si>
  <si>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</si>
  <si>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</si>
  <si>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</si>
  <si>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</si>
  <si>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</si>
  <si>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</si>
  <si>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</si>
  <si>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</si>
  <si>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</si>
  <si>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</si>
  <si>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</si>
  <si>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</si>
  <si>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</si>
  <si>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</si>
  <si>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</si>
  <si>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</si>
  <si>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</si>
  <si>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</si>
  <si>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</si>
  <si>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</si>
  <si>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</si>
  <si>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</si>
  <si>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</si>
  <si>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</si>
  <si>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</si>
  <si>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</si>
  <si>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</si>
  <si>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</si>
  <si>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</si>
  <si>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</si>
  <si>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</si>
  <si>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</si>
  <si>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</si>
  <si>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</si>
  <si>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</si>
  <si>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</si>
  <si>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</si>
  <si>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</si>
  <si>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</si>
  <si>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</si>
  <si>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</si>
  <si>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</si>
  <si>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</si>
  <si>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</si>
  <si>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</si>
  <si>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</si>
  <si>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</si>
  <si>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</si>
  <si>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</si>
  <si>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</si>
  <si>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</si>
  <si>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</si>
  <si>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</si>
  <si>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</si>
  <si>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</si>
  <si>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</si>
  <si>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</si>
  <si>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</si>
  <si>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</si>
  <si>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</si>
  <si>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</si>
  <si>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</si>
  <si>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</si>
  <si>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</si>
  <si>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</si>
  <si>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</si>
  <si>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</si>
  <si>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</si>
  <si>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</si>
  <si>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</si>
  <si>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</si>
  <si>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</si>
  <si>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</si>
  <si>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</si>
  <si>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</si>
  <si>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</si>
  <si>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</si>
  <si>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</si>
  <si>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</si>
  <si>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</si>
  <si>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</si>
  <si>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</si>
  <si>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</si>
  <si>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</si>
  <si>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</si>
  <si>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</si>
  <si>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</si>
  <si>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</si>
  <si>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</si>
  <si>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</si>
  <si>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</si>
  <si>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</si>
  <si>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</si>
  <si>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</si>
  <si>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</si>
  <si>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</si>
  <si>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</si>
  <si>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</si>
  <si>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</si>
  <si>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</si>
  <si>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</si>
  <si>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</si>
  <si>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</si>
  <si>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</si>
  <si>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</si>
  <si>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</si>
  <si>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</si>
  <si>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</si>
  <si>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</si>
  <si>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</si>
  <si>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</si>
  <si>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</si>
  <si>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</si>
  <si>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</si>
  <si>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</si>
  <si>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</si>
  <si>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</si>
  <si>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</si>
  <si>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</si>
  <si>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</si>
  <si>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</si>
  <si>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</si>
  <si>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</si>
  <si>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</si>
  <si>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</si>
  <si>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</si>
  <si>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</si>
  <si>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</si>
  <si>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</si>
  <si>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</si>
  <si>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</si>
  <si>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</si>
  <si>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</si>
  <si>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</si>
  <si>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</si>
  <si>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</si>
  <si>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</si>
  <si>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</si>
  <si>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</si>
  <si>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</si>
  <si>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</si>
  <si>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</si>
  <si>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</si>
  <si>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</si>
  <si>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</si>
  <si>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</si>
  <si>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</si>
  <si>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</si>
  <si>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</si>
  <si>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</si>
  <si>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</si>
  <si>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</si>
  <si>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</si>
  <si>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</si>
  <si>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</si>
  <si>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</si>
  <si>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</si>
  <si>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</si>
  <si>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</si>
  <si>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</si>
  <si>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</si>
  <si>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</si>
  <si>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</si>
  <si>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</si>
  <si>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</si>
  <si>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</si>
  <si>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</si>
  <si>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</si>
  <si>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</si>
  <si>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</si>
  <si>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</si>
  <si>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</si>
  <si>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</si>
  <si>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</si>
  <si>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</si>
  <si>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</si>
  <si>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</si>
  <si>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</si>
  <si>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</si>
  <si>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</si>
  <si>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</si>
  <si>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</si>
  <si>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</si>
  <si>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</si>
  <si>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</si>
  <si>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</si>
  <si>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</si>
  <si>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</si>
  <si>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</si>
  <si>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</si>
  <si>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</si>
  <si>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</si>
  <si>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</si>
  <si>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</si>
  <si>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</si>
  <si>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</si>
  <si>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</si>
  <si>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</si>
  <si>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</si>
  <si>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</si>
  <si>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</si>
  <si>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</si>
  <si>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</si>
  <si>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</si>
  <si>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</si>
  <si>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</si>
  <si>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</si>
  <si>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</si>
  <si>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</si>
  <si>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</si>
  <si>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</si>
  <si>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</si>
  <si>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</si>
  <si>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</si>
  <si>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</si>
  <si>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</si>
  <si>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</si>
  <si>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</si>
  <si>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</si>
  <si>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</si>
  <si>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</si>
  <si>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</si>
  <si>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</si>
  <si>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</si>
  <si>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</si>
  <si>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</si>
  <si>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</si>
  <si>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</si>
  <si>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</si>
  <si>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</si>
  <si>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</si>
  <si>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</si>
  <si>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</si>
  <si>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</si>
  <si>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</si>
  <si>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</si>
  <si>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</si>
  <si>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</si>
  <si>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</si>
  <si>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</si>
  <si>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</si>
  <si>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</si>
  <si>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</si>
  <si>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</si>
  <si>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</si>
  <si>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</si>
  <si>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</si>
  <si>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</si>
  <si>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</si>
  <si>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</si>
  <si>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</si>
  <si>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</si>
  <si>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</si>
  <si>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</si>
  <si>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</si>
  <si>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</si>
  <si>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</si>
  <si>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</si>
  <si>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</si>
  <si>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</si>
  <si>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</si>
  <si>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</si>
  <si>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</si>
  <si>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</si>
  <si>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</si>
  <si>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</si>
  <si>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</si>
  <si>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</si>
  <si>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</si>
  <si>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</si>
  <si>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</si>
  <si>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</si>
  <si>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</si>
  <si>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</si>
  <si>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</si>
  <si>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</si>
  <si>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</si>
  <si>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</si>
  <si>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</si>
  <si>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</si>
  <si>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</si>
  <si>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</si>
  <si>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</si>
  <si>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</si>
  <si>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</si>
  <si>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</si>
  <si>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</si>
  <si>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</si>
  <si>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</si>
  <si>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</si>
  <si>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</si>
  <si>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</si>
  <si>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</si>
  <si>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</si>
  <si>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</si>
  <si>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</si>
  <si>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</si>
  <si>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</si>
  <si>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</si>
  <si>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</si>
  <si>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</si>
  <si>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</si>
  <si>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</si>
  <si>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</si>
  <si>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</si>
  <si>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</si>
  <si>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</si>
  <si>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</si>
  <si>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</si>
  <si>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</si>
  <si>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</si>
  <si>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</si>
  <si>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</si>
  <si>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</si>
  <si>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</si>
  <si>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</si>
  <si>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</si>
  <si>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</si>
  <si>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</si>
  <si>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</si>
  <si>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</si>
  <si>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</si>
  <si>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</si>
  <si>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</si>
  <si>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</si>
  <si>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</si>
  <si>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</si>
  <si>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</si>
  <si>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Jegyző</t>
  </si>
  <si>
    <t>Alap</t>
  </si>
  <si>
    <t>Alsószentiván</t>
  </si>
  <si>
    <t>Sárszentágota</t>
  </si>
  <si>
    <t>Kötelező feladatok</t>
  </si>
  <si>
    <t>Önként vállalt feladatok</t>
  </si>
  <si>
    <t>Államigazgatási feladatok</t>
  </si>
  <si>
    <t>2. melléklet</t>
  </si>
  <si>
    <t xml:space="preserve">állami (államigazgatási)
 feladatok </t>
  </si>
  <si>
    <t>Eredeti</t>
  </si>
  <si>
    <t>Módosított</t>
  </si>
  <si>
    <t>Működési és felhalmozási bevételek előirányzatának módosítása (adatok  Ft-ban)</t>
  </si>
  <si>
    <t>Működési és felhalmozási kiadások előirányzatának módosítása (adatok Ft-ban)</t>
  </si>
  <si>
    <t>1. melléklet</t>
  </si>
  <si>
    <t>Alapi Közös Önkormányzati Hivatal 2018. évi költségvetés módosítása</t>
  </si>
  <si>
    <t>Alapi Közös Önkormányzati Hivatal 2018.évi költségvetés módosítása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</si>
</sst>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[$-40E]yyyy\.\ mmmm\ d\."/>
    <numFmt numFmtId="167" formatCode="0.000"/>
    <numFmt numFmtId="168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" fillId="0" borderId="0">
      <alignment/>
      <protection/>
    </xf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6" fillId="0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1" fillId="36" borderId="10" xfId="0" applyFont="1" applyFill="1" applyBorder="1" applyAlignment="1">
      <alignment/>
    </xf>
    <xf numFmtId="165" fontId="5" fillId="33" borderId="10" xfId="0" applyNumberFormat="1" applyFont="1" applyFill="1" applyBorder="1" applyAlignment="1">
      <alignment vertical="center"/>
    </xf>
    <xf numFmtId="165" fontId="5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horizontal="right"/>
    </xf>
    <xf numFmtId="0" fontId="44" fillId="0" borderId="10" xfId="0" applyFont="1" applyBorder="1" applyAlignment="1">
      <alignment horizontal="right"/>
    </xf>
    <xf numFmtId="165" fontId="6" fillId="0" borderId="10" xfId="0" applyNumberFormat="1" applyFont="1" applyFill="1" applyBorder="1" applyAlignment="1">
      <alignment vertical="center"/>
    </xf>
    <xf numFmtId="165" fontId="6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 wrapText="1"/>
    </xf>
    <xf numFmtId="165" fontId="5" fillId="0" borderId="10" xfId="0" applyNumberFormat="1" applyFont="1" applyFill="1" applyBorder="1" applyAlignment="1">
      <alignment vertical="center"/>
    </xf>
    <xf numFmtId="0" fontId="5" fillId="0" borderId="10" xfId="0" applyFont="1" applyBorder="1" applyAlignment="1">
      <alignment horizontal="right"/>
    </xf>
    <xf numFmtId="165" fontId="45" fillId="0" borderId="10" xfId="0" applyNumberFormat="1" applyFont="1" applyBorder="1" applyAlignment="1">
      <alignment horizontal="right"/>
    </xf>
    <xf numFmtId="0" fontId="6" fillId="37" borderId="10" xfId="0" applyFont="1" applyFill="1" applyBorder="1" applyAlignment="1">
      <alignment horizontal="left" vertical="center" wrapText="1"/>
    </xf>
    <xf numFmtId="0" fontId="10" fillId="37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/>
    </xf>
    <xf numFmtId="0" fontId="45" fillId="0" borderId="10" xfId="0" applyFont="1" applyBorder="1" applyAlignment="1">
      <alignment horizontal="right"/>
    </xf>
    <xf numFmtId="164" fontId="6" fillId="0" borderId="10" xfId="0" applyNumberFormat="1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right" vertical="center"/>
    </xf>
    <xf numFmtId="0" fontId="44" fillId="0" borderId="0" xfId="0" applyFont="1" applyBorder="1" applyAlignment="1">
      <alignment/>
    </xf>
    <xf numFmtId="0" fontId="44" fillId="0" borderId="0" xfId="0" applyFont="1" applyAlignment="1">
      <alignment wrapText="1"/>
    </xf>
    <xf numFmtId="0" fontId="6" fillId="0" borderId="11" xfId="0" applyFont="1" applyBorder="1" applyAlignment="1">
      <alignment horizontal="center" vertical="center" wrapText="1"/>
    </xf>
    <xf numFmtId="0" fontId="45" fillId="0" borderId="10" xfId="0" applyFont="1" applyBorder="1" applyAlignment="1">
      <alignment/>
    </xf>
    <xf numFmtId="1" fontId="44" fillId="0" borderId="10" xfId="0" applyNumberFormat="1" applyFont="1" applyBorder="1" applyAlignment="1">
      <alignment/>
    </xf>
    <xf numFmtId="0" fontId="44" fillId="0" borderId="10" xfId="0" applyFont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right" vertical="center"/>
    </xf>
    <xf numFmtId="1" fontId="5" fillId="0" borderId="10" xfId="0" applyNumberFormat="1" applyFont="1" applyFill="1" applyBorder="1" applyAlignment="1">
      <alignment horizontal="right" vertical="center"/>
    </xf>
    <xf numFmtId="1" fontId="5" fillId="0" borderId="10" xfId="0" applyNumberFormat="1" applyFont="1" applyBorder="1" applyAlignment="1">
      <alignment horizontal="right"/>
    </xf>
    <xf numFmtId="165" fontId="5" fillId="0" borderId="10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 wrapText="1"/>
    </xf>
    <xf numFmtId="0" fontId="44" fillId="0" borderId="0" xfId="0" applyFont="1" applyAlignment="1">
      <alignment horizontal="center" wrapText="1"/>
    </xf>
    <xf numFmtId="0" fontId="44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44" fillId="0" borderId="0" xfId="0" applyFont="1" applyAlignment="1">
      <alignment horizontal="right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/>
    </xf>
    <xf numFmtId="0" fontId="44" fillId="0" borderId="20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al_KTRSZJ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5"/>
  <sheetViews>
    <sheetView view="pageBreakPreview" zoomScale="80" zoomScaleNormal="80" zoomScaleSheetLayoutView="80" zoomScalePageLayoutView="0" workbookViewId="0" topLeftCell="A1">
      <selection activeCell="A3" sqref="A3:H3"/>
    </sheetView>
  </sheetViews>
  <sheetFormatPr defaultColWidth="9.140625" defaultRowHeight="15"/>
  <cols>
    <col min="1" max="1" width="92.57421875" style="0" customWidth="1"/>
    <col min="2" max="2" width="8.57421875" style="0" bestFit="1" customWidth="1"/>
    <col min="3" max="3" width="13.8515625" style="0" customWidth="1"/>
    <col min="4" max="4" width="11.140625" style="0" customWidth="1"/>
    <col min="5" max="8" width="17.140625" style="0" customWidth="1"/>
  </cols>
  <sheetData>
    <row r="1" spans="6:8" ht="15.75">
      <c r="F1" s="70" t="s">
        <v>422</v>
      </c>
      <c r="G1" s="70"/>
      <c r="H1" s="70"/>
    </row>
    <row r="2" spans="1:8" ht="27" customHeight="1">
      <c r="A2" s="66" t="s">
        <v>423</v>
      </c>
      <c r="B2" s="67"/>
      <c r="C2" s="67"/>
      <c r="D2" s="67"/>
      <c r="E2" s="67"/>
      <c r="F2" s="67"/>
      <c r="G2" s="67"/>
      <c r="H2" s="68"/>
    </row>
    <row r="3" spans="1:8" ht="23.25" customHeight="1">
      <c r="A3" s="69" t="s">
        <v>420</v>
      </c>
      <c r="B3" s="67"/>
      <c r="C3" s="67"/>
      <c r="D3" s="67"/>
      <c r="E3" s="67"/>
      <c r="F3" s="67"/>
      <c r="G3" s="67"/>
      <c r="H3" s="68"/>
    </row>
    <row r="4" spans="1:8" ht="15.75">
      <c r="A4" s="18"/>
      <c r="B4" s="7"/>
      <c r="C4" s="7"/>
      <c r="D4" s="7"/>
      <c r="E4" s="7"/>
      <c r="F4" s="7"/>
      <c r="G4" s="7"/>
      <c r="H4" s="7"/>
    </row>
    <row r="5" spans="1:8" ht="45" customHeight="1">
      <c r="A5" s="75" t="s">
        <v>2</v>
      </c>
      <c r="B5" s="77" t="s">
        <v>1</v>
      </c>
      <c r="C5" s="79" t="s">
        <v>399</v>
      </c>
      <c r="D5" s="79" t="s">
        <v>400</v>
      </c>
      <c r="E5" s="71" t="s">
        <v>417</v>
      </c>
      <c r="F5" s="72"/>
      <c r="G5" s="73" t="s">
        <v>0</v>
      </c>
      <c r="H5" s="74"/>
    </row>
    <row r="6" spans="1:8" ht="15" customHeight="1">
      <c r="A6" s="76"/>
      <c r="B6" s="78"/>
      <c r="C6" s="80"/>
      <c r="D6" s="80"/>
      <c r="E6" s="58" t="s">
        <v>418</v>
      </c>
      <c r="F6" s="20" t="s">
        <v>419</v>
      </c>
      <c r="G6" s="20" t="s">
        <v>418</v>
      </c>
      <c r="H6" s="21" t="s">
        <v>419</v>
      </c>
    </row>
    <row r="7" spans="1:8" ht="15" customHeight="1">
      <c r="A7" s="9" t="s">
        <v>174</v>
      </c>
      <c r="B7" s="22" t="s">
        <v>175</v>
      </c>
      <c r="C7" s="8"/>
      <c r="D7" s="8"/>
      <c r="E7" s="8"/>
      <c r="F7" s="8"/>
      <c r="G7" s="8"/>
      <c r="H7" s="8"/>
    </row>
    <row r="8" spans="1:8" ht="15" customHeight="1">
      <c r="A8" s="23" t="s">
        <v>176</v>
      </c>
      <c r="B8" s="22" t="s">
        <v>177</v>
      </c>
      <c r="C8" s="8"/>
      <c r="D8" s="8"/>
      <c r="E8" s="8"/>
      <c r="F8" s="8"/>
      <c r="G8" s="8"/>
      <c r="H8" s="8"/>
    </row>
    <row r="9" spans="1:8" ht="15" customHeight="1">
      <c r="A9" s="23" t="s">
        <v>178</v>
      </c>
      <c r="B9" s="22" t="s">
        <v>179</v>
      </c>
      <c r="C9" s="8"/>
      <c r="D9" s="8"/>
      <c r="E9" s="8"/>
      <c r="F9" s="8"/>
      <c r="G9" s="8"/>
      <c r="H9" s="8"/>
    </row>
    <row r="10" spans="1:8" ht="15" customHeight="1">
      <c r="A10" s="23" t="s">
        <v>180</v>
      </c>
      <c r="B10" s="22" t="s">
        <v>181</v>
      </c>
      <c r="C10" s="8"/>
      <c r="D10" s="8"/>
      <c r="E10" s="8"/>
      <c r="F10" s="8"/>
      <c r="G10" s="8"/>
      <c r="H10" s="8"/>
    </row>
    <row r="11" spans="1:8" ht="15" customHeight="1">
      <c r="A11" s="23" t="s">
        <v>182</v>
      </c>
      <c r="B11" s="22" t="s">
        <v>183</v>
      </c>
      <c r="C11" s="8"/>
      <c r="D11" s="8"/>
      <c r="E11" s="8"/>
      <c r="F11" s="8"/>
      <c r="G11" s="8"/>
      <c r="H11" s="8"/>
    </row>
    <row r="12" spans="1:8" ht="15" customHeight="1">
      <c r="A12" s="23" t="s">
        <v>184</v>
      </c>
      <c r="B12" s="22" t="s">
        <v>185</v>
      </c>
      <c r="C12" s="8"/>
      <c r="D12" s="8"/>
      <c r="E12" s="8"/>
      <c r="F12" s="8"/>
      <c r="G12" s="8"/>
      <c r="H12" s="8"/>
    </row>
    <row r="13" spans="1:8" ht="15" customHeight="1">
      <c r="A13" s="24" t="s">
        <v>380</v>
      </c>
      <c r="B13" s="25" t="s">
        <v>186</v>
      </c>
      <c r="C13" s="8"/>
      <c r="D13" s="8"/>
      <c r="E13" s="8"/>
      <c r="F13" s="8"/>
      <c r="G13" s="8"/>
      <c r="H13" s="8"/>
    </row>
    <row r="14" spans="1:8" ht="15" customHeight="1">
      <c r="A14" s="23" t="s">
        <v>187</v>
      </c>
      <c r="B14" s="22" t="s">
        <v>188</v>
      </c>
      <c r="C14" s="8"/>
      <c r="D14" s="8"/>
      <c r="E14" s="8"/>
      <c r="F14" s="8"/>
      <c r="G14" s="8"/>
      <c r="H14" s="8"/>
    </row>
    <row r="15" spans="1:8" ht="15" customHeight="1">
      <c r="A15" s="23" t="s">
        <v>189</v>
      </c>
      <c r="B15" s="22" t="s">
        <v>190</v>
      </c>
      <c r="C15" s="8"/>
      <c r="D15" s="8"/>
      <c r="E15" s="8"/>
      <c r="F15" s="8"/>
      <c r="G15" s="8"/>
      <c r="H15" s="8"/>
    </row>
    <row r="16" spans="1:8" ht="15" customHeight="1">
      <c r="A16" s="23" t="s">
        <v>343</v>
      </c>
      <c r="B16" s="22" t="s">
        <v>191</v>
      </c>
      <c r="C16" s="8"/>
      <c r="D16" s="8"/>
      <c r="E16" s="8"/>
      <c r="F16" s="8"/>
      <c r="G16" s="8"/>
      <c r="H16" s="8"/>
    </row>
    <row r="17" spans="1:8" ht="15" customHeight="1">
      <c r="A17" s="23" t="s">
        <v>344</v>
      </c>
      <c r="B17" s="22" t="s">
        <v>192</v>
      </c>
      <c r="C17" s="8"/>
      <c r="D17" s="8"/>
      <c r="E17" s="8"/>
      <c r="F17" s="8"/>
      <c r="G17" s="8"/>
      <c r="H17" s="8"/>
    </row>
    <row r="18" spans="1:8" ht="15" customHeight="1">
      <c r="A18" s="23" t="s">
        <v>345</v>
      </c>
      <c r="B18" s="22" t="s">
        <v>193</v>
      </c>
      <c r="C18" s="8"/>
      <c r="D18" s="8"/>
      <c r="E18" s="8">
        <v>543000</v>
      </c>
      <c r="F18" s="8">
        <v>2123912</v>
      </c>
      <c r="G18" s="8">
        <f>SUM(E18)</f>
        <v>543000</v>
      </c>
      <c r="H18" s="8">
        <f>SUM(F18)</f>
        <v>2123912</v>
      </c>
    </row>
    <row r="19" spans="1:8" ht="15" customHeight="1">
      <c r="A19" s="24" t="s">
        <v>381</v>
      </c>
      <c r="B19" s="25" t="s">
        <v>194</v>
      </c>
      <c r="C19" s="59">
        <v>0</v>
      </c>
      <c r="D19" s="59">
        <v>0</v>
      </c>
      <c r="E19" s="59">
        <f>SUM(E13+E14+E15+E16+E17+E18)</f>
        <v>543000</v>
      </c>
      <c r="F19" s="59">
        <v>2123912</v>
      </c>
      <c r="G19" s="59">
        <f>SUM(E19)</f>
        <v>543000</v>
      </c>
      <c r="H19" s="59">
        <f>SUM(F19)</f>
        <v>2123912</v>
      </c>
    </row>
    <row r="20" spans="1:8" ht="15" customHeight="1">
      <c r="A20" s="23" t="s">
        <v>195</v>
      </c>
      <c r="B20" s="22" t="s">
        <v>196</v>
      </c>
      <c r="C20" s="8"/>
      <c r="D20" s="8"/>
      <c r="E20" s="8"/>
      <c r="F20" s="8"/>
      <c r="G20" s="8"/>
      <c r="H20" s="8"/>
    </row>
    <row r="21" spans="1:8" ht="15" customHeight="1">
      <c r="A21" s="23" t="s">
        <v>197</v>
      </c>
      <c r="B21" s="22" t="s">
        <v>198</v>
      </c>
      <c r="C21" s="8"/>
      <c r="D21" s="8"/>
      <c r="E21" s="8"/>
      <c r="F21" s="8"/>
      <c r="G21" s="8"/>
      <c r="H21" s="8"/>
    </row>
    <row r="22" spans="1:8" ht="15" customHeight="1">
      <c r="A22" s="23" t="s">
        <v>346</v>
      </c>
      <c r="B22" s="22" t="s">
        <v>199</v>
      </c>
      <c r="C22" s="8"/>
      <c r="D22" s="8"/>
      <c r="E22" s="8"/>
      <c r="F22" s="8"/>
      <c r="G22" s="8"/>
      <c r="H22" s="8"/>
    </row>
    <row r="23" spans="1:8" ht="15" customHeight="1">
      <c r="A23" s="23" t="s">
        <v>347</v>
      </c>
      <c r="B23" s="22" t="s">
        <v>200</v>
      </c>
      <c r="C23" s="8"/>
      <c r="D23" s="8"/>
      <c r="E23" s="8"/>
      <c r="F23" s="8"/>
      <c r="G23" s="8"/>
      <c r="H23" s="8"/>
    </row>
    <row r="24" spans="1:8" ht="15" customHeight="1">
      <c r="A24" s="23" t="s">
        <v>348</v>
      </c>
      <c r="B24" s="22" t="s">
        <v>201</v>
      </c>
      <c r="C24" s="8"/>
      <c r="D24" s="8"/>
      <c r="E24" s="8"/>
      <c r="F24" s="8"/>
      <c r="G24" s="8"/>
      <c r="H24" s="8"/>
    </row>
    <row r="25" spans="1:8" ht="15" customHeight="1">
      <c r="A25" s="24" t="s">
        <v>382</v>
      </c>
      <c r="B25" s="25" t="s">
        <v>202</v>
      </c>
      <c r="C25" s="59"/>
      <c r="D25" s="59"/>
      <c r="E25" s="59"/>
      <c r="F25" s="59"/>
      <c r="G25" s="59"/>
      <c r="H25" s="59"/>
    </row>
    <row r="26" spans="1:8" ht="15" customHeight="1">
      <c r="A26" s="23" t="s">
        <v>349</v>
      </c>
      <c r="B26" s="22" t="s">
        <v>203</v>
      </c>
      <c r="C26" s="8"/>
      <c r="D26" s="8"/>
      <c r="E26" s="8"/>
      <c r="F26" s="8"/>
      <c r="G26" s="8"/>
      <c r="H26" s="8"/>
    </row>
    <row r="27" spans="1:8" ht="15" customHeight="1">
      <c r="A27" s="23" t="s">
        <v>350</v>
      </c>
      <c r="B27" s="22" t="s">
        <v>204</v>
      </c>
      <c r="C27" s="8"/>
      <c r="D27" s="8"/>
      <c r="E27" s="8"/>
      <c r="F27" s="8"/>
      <c r="G27" s="8"/>
      <c r="H27" s="8"/>
    </row>
    <row r="28" spans="1:8" ht="15" customHeight="1">
      <c r="A28" s="24" t="s">
        <v>383</v>
      </c>
      <c r="B28" s="25" t="s">
        <v>205</v>
      </c>
      <c r="C28" s="59"/>
      <c r="D28" s="59"/>
      <c r="E28" s="59"/>
      <c r="F28" s="59"/>
      <c r="G28" s="59"/>
      <c r="H28" s="59"/>
    </row>
    <row r="29" spans="1:8" ht="15" customHeight="1">
      <c r="A29" s="23" t="s">
        <v>351</v>
      </c>
      <c r="B29" s="22" t="s">
        <v>206</v>
      </c>
      <c r="C29" s="8"/>
      <c r="D29" s="8"/>
      <c r="E29" s="8"/>
      <c r="F29" s="8"/>
      <c r="G29" s="8"/>
      <c r="H29" s="8"/>
    </row>
    <row r="30" spans="1:8" ht="15" customHeight="1">
      <c r="A30" s="23" t="s">
        <v>352</v>
      </c>
      <c r="B30" s="22" t="s">
        <v>207</v>
      </c>
      <c r="C30" s="8"/>
      <c r="D30" s="8"/>
      <c r="E30" s="8"/>
      <c r="F30" s="8"/>
      <c r="G30" s="8"/>
      <c r="H30" s="8"/>
    </row>
    <row r="31" spans="1:8" ht="15" customHeight="1">
      <c r="A31" s="23" t="s">
        <v>353</v>
      </c>
      <c r="B31" s="22" t="s">
        <v>208</v>
      </c>
      <c r="C31" s="8"/>
      <c r="D31" s="8"/>
      <c r="E31" s="8"/>
      <c r="F31" s="8"/>
      <c r="G31" s="8"/>
      <c r="H31" s="8"/>
    </row>
    <row r="32" spans="1:8" ht="15" customHeight="1">
      <c r="A32" s="23" t="s">
        <v>354</v>
      </c>
      <c r="B32" s="22" t="s">
        <v>209</v>
      </c>
      <c r="C32" s="8"/>
      <c r="D32" s="8"/>
      <c r="E32" s="8"/>
      <c r="F32" s="8"/>
      <c r="G32" s="8"/>
      <c r="H32" s="8"/>
    </row>
    <row r="33" spans="1:8" ht="15" customHeight="1">
      <c r="A33" s="23" t="s">
        <v>355</v>
      </c>
      <c r="B33" s="22" t="s">
        <v>210</v>
      </c>
      <c r="C33" s="8"/>
      <c r="D33" s="8"/>
      <c r="E33" s="8"/>
      <c r="F33" s="8"/>
      <c r="G33" s="8"/>
      <c r="H33" s="8"/>
    </row>
    <row r="34" spans="1:8" ht="15" customHeight="1">
      <c r="A34" s="23" t="s">
        <v>211</v>
      </c>
      <c r="B34" s="22" t="s">
        <v>212</v>
      </c>
      <c r="C34" s="8"/>
      <c r="D34" s="8"/>
      <c r="E34" s="8"/>
      <c r="F34" s="8"/>
      <c r="G34" s="8"/>
      <c r="H34" s="8"/>
    </row>
    <row r="35" spans="1:8" ht="15" customHeight="1">
      <c r="A35" s="23" t="s">
        <v>356</v>
      </c>
      <c r="B35" s="22" t="s">
        <v>213</v>
      </c>
      <c r="C35" s="8"/>
      <c r="D35" s="8"/>
      <c r="E35" s="8"/>
      <c r="F35" s="8"/>
      <c r="G35" s="8"/>
      <c r="H35" s="8"/>
    </row>
    <row r="36" spans="1:8" ht="15" customHeight="1">
      <c r="A36" s="23" t="s">
        <v>357</v>
      </c>
      <c r="B36" s="22" t="s">
        <v>214</v>
      </c>
      <c r="C36" s="8"/>
      <c r="D36" s="8"/>
      <c r="E36" s="8"/>
      <c r="F36" s="8"/>
      <c r="G36" s="8"/>
      <c r="H36" s="8"/>
    </row>
    <row r="37" spans="1:8" ht="15" customHeight="1">
      <c r="A37" s="24" t="s">
        <v>384</v>
      </c>
      <c r="B37" s="25" t="s">
        <v>215</v>
      </c>
      <c r="C37" s="8"/>
      <c r="D37" s="8"/>
      <c r="E37" s="8"/>
      <c r="F37" s="8"/>
      <c r="G37" s="8"/>
      <c r="H37" s="8"/>
    </row>
    <row r="38" spans="1:8" ht="15" customHeight="1">
      <c r="A38" s="23" t="s">
        <v>358</v>
      </c>
      <c r="B38" s="22" t="s">
        <v>216</v>
      </c>
      <c r="C38" s="8"/>
      <c r="D38" s="8"/>
      <c r="E38" s="8"/>
      <c r="F38" s="8"/>
      <c r="G38" s="8"/>
      <c r="H38" s="8"/>
    </row>
    <row r="39" spans="1:8" ht="15" customHeight="1">
      <c r="A39" s="24" t="s">
        <v>385</v>
      </c>
      <c r="B39" s="25" t="s">
        <v>217</v>
      </c>
      <c r="C39" s="8"/>
      <c r="D39" s="8"/>
      <c r="E39" s="8"/>
      <c r="F39" s="8"/>
      <c r="G39" s="8"/>
      <c r="H39" s="8"/>
    </row>
    <row r="40" spans="1:8" ht="15" customHeight="1">
      <c r="A40" s="26" t="s">
        <v>218</v>
      </c>
      <c r="B40" s="22" t="s">
        <v>219</v>
      </c>
      <c r="C40" s="8"/>
      <c r="D40" s="8"/>
      <c r="E40" s="8"/>
      <c r="F40" s="8"/>
      <c r="G40" s="8"/>
      <c r="H40" s="8"/>
    </row>
    <row r="41" spans="1:8" ht="15" customHeight="1">
      <c r="A41" s="26" t="s">
        <v>359</v>
      </c>
      <c r="B41" s="22" t="s">
        <v>220</v>
      </c>
      <c r="C41" s="8"/>
      <c r="D41" s="8"/>
      <c r="E41" s="8">
        <v>0</v>
      </c>
      <c r="F41" s="8">
        <v>60000</v>
      </c>
      <c r="G41" s="8">
        <f>SUM(E41)</f>
        <v>0</v>
      </c>
      <c r="H41" s="8">
        <f>SUM(F41)</f>
        <v>60000</v>
      </c>
    </row>
    <row r="42" spans="1:8" ht="15" customHeight="1">
      <c r="A42" s="26" t="s">
        <v>360</v>
      </c>
      <c r="B42" s="22" t="s">
        <v>221</v>
      </c>
      <c r="C42" s="8"/>
      <c r="D42" s="8"/>
      <c r="E42" s="8"/>
      <c r="F42" s="8"/>
      <c r="G42" s="8"/>
      <c r="H42" s="8"/>
    </row>
    <row r="43" spans="1:8" ht="15" customHeight="1">
      <c r="A43" s="26" t="s">
        <v>361</v>
      </c>
      <c r="B43" s="22" t="s">
        <v>222</v>
      </c>
      <c r="C43" s="8"/>
      <c r="D43" s="8"/>
      <c r="E43" s="8"/>
      <c r="F43" s="8"/>
      <c r="G43" s="8"/>
      <c r="H43" s="8"/>
    </row>
    <row r="44" spans="1:8" ht="15" customHeight="1">
      <c r="A44" s="26" t="s">
        <v>223</v>
      </c>
      <c r="B44" s="22" t="s">
        <v>224</v>
      </c>
      <c r="C44" s="8"/>
      <c r="D44" s="8"/>
      <c r="E44" s="8"/>
      <c r="F44" s="8"/>
      <c r="G44" s="8"/>
      <c r="H44" s="8"/>
    </row>
    <row r="45" spans="1:8" ht="15" customHeight="1">
      <c r="A45" s="26" t="s">
        <v>225</v>
      </c>
      <c r="B45" s="22" t="s">
        <v>226</v>
      </c>
      <c r="C45" s="8"/>
      <c r="D45" s="8"/>
      <c r="E45" s="8"/>
      <c r="F45" s="8"/>
      <c r="G45" s="8"/>
      <c r="H45" s="8"/>
    </row>
    <row r="46" spans="1:8" ht="15" customHeight="1">
      <c r="A46" s="26" t="s">
        <v>227</v>
      </c>
      <c r="B46" s="22" t="s">
        <v>228</v>
      </c>
      <c r="C46" s="8"/>
      <c r="D46" s="8"/>
      <c r="E46" s="8"/>
      <c r="F46" s="8"/>
      <c r="G46" s="8"/>
      <c r="H46" s="8"/>
    </row>
    <row r="47" spans="1:8" ht="15" customHeight="1">
      <c r="A47" s="26" t="s">
        <v>362</v>
      </c>
      <c r="B47" s="22" t="s">
        <v>229</v>
      </c>
      <c r="C47" s="8"/>
      <c r="D47" s="8"/>
      <c r="E47" s="8"/>
      <c r="F47" s="8"/>
      <c r="G47" s="8"/>
      <c r="H47" s="8"/>
    </row>
    <row r="48" spans="1:8" ht="15" customHeight="1">
      <c r="A48" s="26" t="s">
        <v>363</v>
      </c>
      <c r="B48" s="22" t="s">
        <v>230</v>
      </c>
      <c r="C48" s="8"/>
      <c r="D48" s="8"/>
      <c r="E48" s="8"/>
      <c r="F48" s="8"/>
      <c r="G48" s="8"/>
      <c r="H48" s="8"/>
    </row>
    <row r="49" spans="1:8" ht="15" customHeight="1">
      <c r="A49" s="26" t="s">
        <v>364</v>
      </c>
      <c r="B49" s="22" t="s">
        <v>231</v>
      </c>
      <c r="C49" s="8"/>
      <c r="D49" s="8"/>
      <c r="E49" s="8"/>
      <c r="F49" s="8"/>
      <c r="G49" s="8"/>
      <c r="H49" s="8"/>
    </row>
    <row r="50" spans="1:8" ht="15" customHeight="1">
      <c r="A50" s="27" t="s">
        <v>386</v>
      </c>
      <c r="B50" s="25" t="s">
        <v>232</v>
      </c>
      <c r="C50" s="59">
        <v>0</v>
      </c>
      <c r="D50" s="59">
        <v>0</v>
      </c>
      <c r="E50" s="59">
        <f>SUM(E41:E49)</f>
        <v>0</v>
      </c>
      <c r="F50" s="59">
        <f>SUM(F41:F49)</f>
        <v>60000</v>
      </c>
      <c r="G50" s="59">
        <f>SUM(G41:G49)</f>
        <v>0</v>
      </c>
      <c r="H50" s="59">
        <f>SUM(H41:H49)</f>
        <v>60000</v>
      </c>
    </row>
    <row r="51" spans="1:8" ht="15" customHeight="1">
      <c r="A51" s="26" t="s">
        <v>365</v>
      </c>
      <c r="B51" s="22" t="s">
        <v>233</v>
      </c>
      <c r="C51" s="8"/>
      <c r="D51" s="8"/>
      <c r="E51" s="8"/>
      <c r="F51" s="8"/>
      <c r="G51" s="8"/>
      <c r="H51" s="8"/>
    </row>
    <row r="52" spans="1:8" ht="15" customHeight="1">
      <c r="A52" s="26" t="s">
        <v>366</v>
      </c>
      <c r="B52" s="22" t="s">
        <v>234</v>
      </c>
      <c r="C52" s="8"/>
      <c r="D52" s="8"/>
      <c r="E52" s="8"/>
      <c r="F52" s="8"/>
      <c r="G52" s="8"/>
      <c r="H52" s="8"/>
    </row>
    <row r="53" spans="1:8" ht="15" customHeight="1">
      <c r="A53" s="26" t="s">
        <v>235</v>
      </c>
      <c r="B53" s="22" t="s">
        <v>236</v>
      </c>
      <c r="C53" s="8"/>
      <c r="D53" s="8"/>
      <c r="E53" s="8"/>
      <c r="F53" s="8"/>
      <c r="G53" s="8"/>
      <c r="H53" s="8"/>
    </row>
    <row r="54" spans="1:8" ht="15" customHeight="1">
      <c r="A54" s="26" t="s">
        <v>367</v>
      </c>
      <c r="B54" s="22" t="s">
        <v>237</v>
      </c>
      <c r="C54" s="8"/>
      <c r="D54" s="8"/>
      <c r="E54" s="8"/>
      <c r="F54" s="8"/>
      <c r="G54" s="8"/>
      <c r="H54" s="8"/>
    </row>
    <row r="55" spans="1:8" ht="15" customHeight="1">
      <c r="A55" s="26" t="s">
        <v>238</v>
      </c>
      <c r="B55" s="22" t="s">
        <v>239</v>
      </c>
      <c r="C55" s="8"/>
      <c r="D55" s="8"/>
      <c r="E55" s="8"/>
      <c r="F55" s="8"/>
      <c r="G55" s="8"/>
      <c r="H55" s="8"/>
    </row>
    <row r="56" spans="1:8" ht="15" customHeight="1">
      <c r="A56" s="24" t="s">
        <v>387</v>
      </c>
      <c r="B56" s="25" t="s">
        <v>240</v>
      </c>
      <c r="C56" s="59">
        <f aca="true" t="shared" si="0" ref="C56:H56">SUM(C51:C55)</f>
        <v>0</v>
      </c>
      <c r="D56" s="59">
        <f t="shared" si="0"/>
        <v>0</v>
      </c>
      <c r="E56" s="59">
        <f t="shared" si="0"/>
        <v>0</v>
      </c>
      <c r="F56" s="59">
        <f t="shared" si="0"/>
        <v>0</v>
      </c>
      <c r="G56" s="59">
        <f t="shared" si="0"/>
        <v>0</v>
      </c>
      <c r="H56" s="59">
        <f t="shared" si="0"/>
        <v>0</v>
      </c>
    </row>
    <row r="57" spans="1:8" ht="15" customHeight="1">
      <c r="A57" s="26" t="s">
        <v>241</v>
      </c>
      <c r="B57" s="22" t="s">
        <v>242</v>
      </c>
      <c r="C57" s="8"/>
      <c r="D57" s="8"/>
      <c r="E57" s="8"/>
      <c r="F57" s="8"/>
      <c r="G57" s="8"/>
      <c r="H57" s="8"/>
    </row>
    <row r="58" spans="1:8" ht="15" customHeight="1">
      <c r="A58" s="23" t="s">
        <v>368</v>
      </c>
      <c r="B58" s="22" t="s">
        <v>243</v>
      </c>
      <c r="C58" s="8"/>
      <c r="D58" s="8"/>
      <c r="E58" s="8"/>
      <c r="F58" s="8"/>
      <c r="G58" s="8"/>
      <c r="H58" s="8"/>
    </row>
    <row r="59" spans="1:8" ht="15" customHeight="1">
      <c r="A59" s="26" t="s">
        <v>369</v>
      </c>
      <c r="B59" s="22" t="s">
        <v>244</v>
      </c>
      <c r="C59" s="8"/>
      <c r="D59" s="8"/>
      <c r="E59" s="8"/>
      <c r="F59" s="8"/>
      <c r="G59" s="8"/>
      <c r="H59" s="8"/>
    </row>
    <row r="60" spans="1:8" ht="15" customHeight="1">
      <c r="A60" s="24" t="s">
        <v>388</v>
      </c>
      <c r="B60" s="25" t="s">
        <v>245</v>
      </c>
      <c r="C60" s="59">
        <f aca="true" t="shared" si="1" ref="C60:H60">SUM(C57:C59)</f>
        <v>0</v>
      </c>
      <c r="D60" s="59">
        <f t="shared" si="1"/>
        <v>0</v>
      </c>
      <c r="E60" s="59">
        <f t="shared" si="1"/>
        <v>0</v>
      </c>
      <c r="F60" s="59">
        <f t="shared" si="1"/>
        <v>0</v>
      </c>
      <c r="G60" s="59">
        <f t="shared" si="1"/>
        <v>0</v>
      </c>
      <c r="H60" s="59">
        <f t="shared" si="1"/>
        <v>0</v>
      </c>
    </row>
    <row r="61" spans="1:8" ht="15" customHeight="1">
      <c r="A61" s="26" t="s">
        <v>246</v>
      </c>
      <c r="B61" s="22" t="s">
        <v>247</v>
      </c>
      <c r="C61" s="8"/>
      <c r="D61" s="8"/>
      <c r="E61" s="8"/>
      <c r="F61" s="8"/>
      <c r="G61" s="8"/>
      <c r="H61" s="8"/>
    </row>
    <row r="62" spans="1:8" ht="15" customHeight="1">
      <c r="A62" s="23" t="s">
        <v>370</v>
      </c>
      <c r="B62" s="22" t="s">
        <v>248</v>
      </c>
      <c r="C62" s="8"/>
      <c r="D62" s="8"/>
      <c r="E62" s="8"/>
      <c r="F62" s="8"/>
      <c r="G62" s="8"/>
      <c r="H62" s="8"/>
    </row>
    <row r="63" spans="1:8" ht="15" customHeight="1">
      <c r="A63" s="26" t="s">
        <v>371</v>
      </c>
      <c r="B63" s="22" t="s">
        <v>249</v>
      </c>
      <c r="C63" s="8"/>
      <c r="D63" s="8"/>
      <c r="E63" s="8"/>
      <c r="F63" s="8"/>
      <c r="G63" s="8"/>
      <c r="H63" s="8"/>
    </row>
    <row r="64" spans="1:8" ht="15" customHeight="1">
      <c r="A64" s="24" t="s">
        <v>390</v>
      </c>
      <c r="B64" s="25" t="s">
        <v>250</v>
      </c>
      <c r="C64" s="59">
        <f aca="true" t="shared" si="2" ref="C64:H64">SUM(C61:C63)</f>
        <v>0</v>
      </c>
      <c r="D64" s="59">
        <f t="shared" si="2"/>
        <v>0</v>
      </c>
      <c r="E64" s="59">
        <f t="shared" si="2"/>
        <v>0</v>
      </c>
      <c r="F64" s="59">
        <f t="shared" si="2"/>
        <v>0</v>
      </c>
      <c r="G64" s="59">
        <f t="shared" si="2"/>
        <v>0</v>
      </c>
      <c r="H64" s="59">
        <f t="shared" si="2"/>
        <v>0</v>
      </c>
    </row>
    <row r="65" spans="1:8" ht="15.75">
      <c r="A65" s="10" t="s">
        <v>389</v>
      </c>
      <c r="B65" s="11" t="s">
        <v>251</v>
      </c>
      <c r="C65" s="59">
        <f aca="true" t="shared" si="3" ref="C65:H65">C19+C25+C39+C50+C60+C64</f>
        <v>0</v>
      </c>
      <c r="D65" s="59">
        <f t="shared" si="3"/>
        <v>0</v>
      </c>
      <c r="E65" s="59">
        <f t="shared" si="3"/>
        <v>543000</v>
      </c>
      <c r="F65" s="59">
        <f t="shared" si="3"/>
        <v>2183912</v>
      </c>
      <c r="G65" s="59">
        <f t="shared" si="3"/>
        <v>543000</v>
      </c>
      <c r="H65" s="59">
        <f t="shared" si="3"/>
        <v>2183912</v>
      </c>
    </row>
    <row r="66" spans="1:8" ht="15.75">
      <c r="A66" s="12" t="s">
        <v>405</v>
      </c>
      <c r="B66" s="13"/>
      <c r="C66" s="8"/>
      <c r="D66" s="8"/>
      <c r="E66" s="8"/>
      <c r="F66" s="8"/>
      <c r="G66" s="8"/>
      <c r="H66" s="8"/>
    </row>
    <row r="67" spans="1:8" ht="15.75">
      <c r="A67" s="12" t="s">
        <v>406</v>
      </c>
      <c r="B67" s="13"/>
      <c r="C67" s="8"/>
      <c r="D67" s="8"/>
      <c r="E67" s="8"/>
      <c r="F67" s="8"/>
      <c r="G67" s="8"/>
      <c r="H67" s="8"/>
    </row>
    <row r="68" spans="1:8" ht="15.75">
      <c r="A68" s="28" t="s">
        <v>372</v>
      </c>
      <c r="B68" s="23" t="s">
        <v>252</v>
      </c>
      <c r="C68" s="8"/>
      <c r="D68" s="8"/>
      <c r="E68" s="8"/>
      <c r="F68" s="8"/>
      <c r="G68" s="8"/>
      <c r="H68" s="8"/>
    </row>
    <row r="69" spans="1:8" ht="15.75">
      <c r="A69" s="26" t="s">
        <v>253</v>
      </c>
      <c r="B69" s="23" t="s">
        <v>254</v>
      </c>
      <c r="C69" s="8"/>
      <c r="D69" s="8"/>
      <c r="E69" s="8"/>
      <c r="F69" s="8"/>
      <c r="G69" s="8"/>
      <c r="H69" s="8"/>
    </row>
    <row r="70" spans="1:8" ht="15.75">
      <c r="A70" s="28" t="s">
        <v>373</v>
      </c>
      <c r="B70" s="23" t="s">
        <v>255</v>
      </c>
      <c r="C70" s="8"/>
      <c r="D70" s="8"/>
      <c r="E70" s="8"/>
      <c r="F70" s="8"/>
      <c r="G70" s="8"/>
      <c r="H70" s="8"/>
    </row>
    <row r="71" spans="1:8" ht="15.75">
      <c r="A71" s="27" t="s">
        <v>391</v>
      </c>
      <c r="B71" s="24" t="s">
        <v>256</v>
      </c>
      <c r="C71" s="59">
        <f aca="true" t="shared" si="4" ref="C71:H71">SUM(C68:C70)</f>
        <v>0</v>
      </c>
      <c r="D71" s="59">
        <f t="shared" si="4"/>
        <v>0</v>
      </c>
      <c r="E71" s="59">
        <f t="shared" si="4"/>
        <v>0</v>
      </c>
      <c r="F71" s="59">
        <f t="shared" si="4"/>
        <v>0</v>
      </c>
      <c r="G71" s="59">
        <f t="shared" si="4"/>
        <v>0</v>
      </c>
      <c r="H71" s="59">
        <f t="shared" si="4"/>
        <v>0</v>
      </c>
    </row>
    <row r="72" spans="1:8" ht="15.75">
      <c r="A72" s="26" t="s">
        <v>374</v>
      </c>
      <c r="B72" s="23" t="s">
        <v>257</v>
      </c>
      <c r="C72" s="8"/>
      <c r="D72" s="8"/>
      <c r="E72" s="8"/>
      <c r="F72" s="8"/>
      <c r="G72" s="8"/>
      <c r="H72" s="8"/>
    </row>
    <row r="73" spans="1:8" ht="15.75">
      <c r="A73" s="28" t="s">
        <v>258</v>
      </c>
      <c r="B73" s="23" t="s">
        <v>259</v>
      </c>
      <c r="C73" s="8"/>
      <c r="D73" s="8"/>
      <c r="E73" s="8"/>
      <c r="F73" s="8"/>
      <c r="G73" s="8"/>
      <c r="H73" s="8"/>
    </row>
    <row r="74" spans="1:8" ht="15.75">
      <c r="A74" s="26" t="s">
        <v>375</v>
      </c>
      <c r="B74" s="23" t="s">
        <v>260</v>
      </c>
      <c r="C74" s="8"/>
      <c r="D74" s="8"/>
      <c r="E74" s="8"/>
      <c r="F74" s="8"/>
      <c r="G74" s="8"/>
      <c r="H74" s="8"/>
    </row>
    <row r="75" spans="1:8" ht="15.75">
      <c r="A75" s="28" t="s">
        <v>261</v>
      </c>
      <c r="B75" s="23" t="s">
        <v>262</v>
      </c>
      <c r="C75" s="8"/>
      <c r="D75" s="8"/>
      <c r="E75" s="8"/>
      <c r="F75" s="8"/>
      <c r="G75" s="8"/>
      <c r="H75" s="8"/>
    </row>
    <row r="76" spans="1:8" ht="15.75">
      <c r="A76" s="29" t="s">
        <v>392</v>
      </c>
      <c r="B76" s="24" t="s">
        <v>263</v>
      </c>
      <c r="C76" s="59">
        <f aca="true" t="shared" si="5" ref="C76:H76">SUM(C72:C75)</f>
        <v>0</v>
      </c>
      <c r="D76" s="59">
        <f t="shared" si="5"/>
        <v>0</v>
      </c>
      <c r="E76" s="59">
        <f t="shared" si="5"/>
        <v>0</v>
      </c>
      <c r="F76" s="59">
        <f t="shared" si="5"/>
        <v>0</v>
      </c>
      <c r="G76" s="59">
        <f t="shared" si="5"/>
        <v>0</v>
      </c>
      <c r="H76" s="59">
        <f t="shared" si="5"/>
        <v>0</v>
      </c>
    </row>
    <row r="77" spans="1:8" ht="15.75">
      <c r="A77" s="23" t="s">
        <v>403</v>
      </c>
      <c r="B77" s="23" t="s">
        <v>264</v>
      </c>
      <c r="C77" s="8"/>
      <c r="D77" s="8"/>
      <c r="E77" s="8"/>
      <c r="F77" s="8"/>
      <c r="G77" s="8"/>
      <c r="H77" s="8"/>
    </row>
    <row r="78" spans="1:8" ht="15.75">
      <c r="A78" s="23" t="s">
        <v>404</v>
      </c>
      <c r="B78" s="23" t="s">
        <v>264</v>
      </c>
      <c r="C78" s="8"/>
      <c r="D78" s="8"/>
      <c r="E78" s="8">
        <v>0</v>
      </c>
      <c r="F78" s="8">
        <v>501650</v>
      </c>
      <c r="G78" s="8">
        <f>SUM(E78)</f>
        <v>0</v>
      </c>
      <c r="H78" s="8">
        <f>SUM(F78)</f>
        <v>501650</v>
      </c>
    </row>
    <row r="79" spans="1:8" ht="15.75">
      <c r="A79" s="23" t="s">
        <v>401</v>
      </c>
      <c r="B79" s="23" t="s">
        <v>265</v>
      </c>
      <c r="C79" s="8"/>
      <c r="D79" s="8"/>
      <c r="E79" s="8"/>
      <c r="F79" s="8"/>
      <c r="G79" s="8"/>
      <c r="H79" s="8"/>
    </row>
    <row r="80" spans="1:8" ht="15.75">
      <c r="A80" s="23" t="s">
        <v>402</v>
      </c>
      <c r="B80" s="23" t="s">
        <v>265</v>
      </c>
      <c r="C80" s="8"/>
      <c r="D80" s="8"/>
      <c r="E80" s="8"/>
      <c r="F80" s="8"/>
      <c r="G80" s="8"/>
      <c r="H80" s="8"/>
    </row>
    <row r="81" spans="1:8" ht="15.75">
      <c r="A81" s="24" t="s">
        <v>393</v>
      </c>
      <c r="B81" s="24" t="s">
        <v>266</v>
      </c>
      <c r="C81" s="59">
        <f aca="true" t="shared" si="6" ref="C81:H81">SUM(C77:C80)</f>
        <v>0</v>
      </c>
      <c r="D81" s="59">
        <f t="shared" si="6"/>
        <v>0</v>
      </c>
      <c r="E81" s="59">
        <f t="shared" si="6"/>
        <v>0</v>
      </c>
      <c r="F81" s="59">
        <f t="shared" si="6"/>
        <v>501650</v>
      </c>
      <c r="G81" s="59">
        <f t="shared" si="6"/>
        <v>0</v>
      </c>
      <c r="H81" s="59">
        <f t="shared" si="6"/>
        <v>501650</v>
      </c>
    </row>
    <row r="82" spans="1:8" ht="15.75">
      <c r="A82" s="28" t="s">
        <v>267</v>
      </c>
      <c r="B82" s="23" t="s">
        <v>268</v>
      </c>
      <c r="C82" s="8"/>
      <c r="D82" s="8"/>
      <c r="E82" s="8"/>
      <c r="F82" s="8"/>
      <c r="G82" s="8"/>
      <c r="H82" s="8"/>
    </row>
    <row r="83" spans="1:8" ht="15.75">
      <c r="A83" s="28" t="s">
        <v>269</v>
      </c>
      <c r="B83" s="23" t="s">
        <v>270</v>
      </c>
      <c r="C83" s="8"/>
      <c r="D83" s="8"/>
      <c r="E83" s="8"/>
      <c r="F83" s="8"/>
      <c r="G83" s="8"/>
      <c r="H83" s="8"/>
    </row>
    <row r="84" spans="1:8" ht="15.75">
      <c r="A84" s="28" t="s">
        <v>271</v>
      </c>
      <c r="B84" s="23" t="s">
        <v>272</v>
      </c>
      <c r="C84" s="8"/>
      <c r="D84" s="8"/>
      <c r="E84" s="8">
        <v>59457000</v>
      </c>
      <c r="F84" s="60">
        <v>59771837</v>
      </c>
      <c r="G84" s="8">
        <f>SUM(E84)</f>
        <v>59457000</v>
      </c>
      <c r="H84" s="8">
        <f>SUM(F84)</f>
        <v>59771837</v>
      </c>
    </row>
    <row r="85" spans="1:8" ht="15.75">
      <c r="A85" s="28" t="s">
        <v>273</v>
      </c>
      <c r="B85" s="23" t="s">
        <v>274</v>
      </c>
      <c r="C85" s="8"/>
      <c r="D85" s="8"/>
      <c r="E85" s="8"/>
      <c r="F85" s="8"/>
      <c r="G85" s="8"/>
      <c r="H85" s="8"/>
    </row>
    <row r="86" spans="1:8" ht="15.75">
      <c r="A86" s="26" t="s">
        <v>376</v>
      </c>
      <c r="B86" s="23" t="s">
        <v>275</v>
      </c>
      <c r="C86" s="8"/>
      <c r="D86" s="8"/>
      <c r="E86" s="8"/>
      <c r="F86" s="8"/>
      <c r="G86" s="8"/>
      <c r="H86" s="8"/>
    </row>
    <row r="87" spans="1:8" ht="15.75">
      <c r="A87" s="27" t="s">
        <v>394</v>
      </c>
      <c r="B87" s="24" t="s">
        <v>276</v>
      </c>
      <c r="C87" s="59">
        <f>SUM(C81:C86)+C81+C76+C71</f>
        <v>0</v>
      </c>
      <c r="D87" s="59">
        <f>SUM(D81:D86)</f>
        <v>0</v>
      </c>
      <c r="E87" s="59">
        <f>SUM(E81:E86,E71,E76)</f>
        <v>59457000</v>
      </c>
      <c r="F87" s="59">
        <f>SUM(F81:F86,F71,F76)</f>
        <v>60273487</v>
      </c>
      <c r="G87" s="59">
        <f>SUM(G81:G86,G71,G76)</f>
        <v>59457000</v>
      </c>
      <c r="H87" s="59">
        <f>SUM(H81:H86,H71,H76)</f>
        <v>60273487</v>
      </c>
    </row>
    <row r="88" spans="1:8" ht="15.75">
      <c r="A88" s="26" t="s">
        <v>277</v>
      </c>
      <c r="B88" s="23" t="s">
        <v>278</v>
      </c>
      <c r="C88" s="8"/>
      <c r="D88" s="8"/>
      <c r="E88" s="8"/>
      <c r="F88" s="8"/>
      <c r="G88" s="8"/>
      <c r="H88" s="8"/>
    </row>
    <row r="89" spans="1:8" ht="15.75">
      <c r="A89" s="26" t="s">
        <v>279</v>
      </c>
      <c r="B89" s="23" t="s">
        <v>280</v>
      </c>
      <c r="C89" s="8"/>
      <c r="D89" s="8"/>
      <c r="E89" s="8"/>
      <c r="F89" s="8"/>
      <c r="G89" s="8"/>
      <c r="H89" s="8"/>
    </row>
    <row r="90" spans="1:8" ht="15.75">
      <c r="A90" s="28" t="s">
        <v>281</v>
      </c>
      <c r="B90" s="23" t="s">
        <v>282</v>
      </c>
      <c r="C90" s="8"/>
      <c r="D90" s="8"/>
      <c r="E90" s="8"/>
      <c r="F90" s="8"/>
      <c r="G90" s="8"/>
      <c r="H90" s="8"/>
    </row>
    <row r="91" spans="1:8" ht="15.75">
      <c r="A91" s="28" t="s">
        <v>377</v>
      </c>
      <c r="B91" s="23" t="s">
        <v>283</v>
      </c>
      <c r="C91" s="8"/>
      <c r="D91" s="8"/>
      <c r="E91" s="8"/>
      <c r="F91" s="8"/>
      <c r="G91" s="8"/>
      <c r="H91" s="8"/>
    </row>
    <row r="92" spans="1:8" ht="15.75">
      <c r="A92" s="29" t="s">
        <v>395</v>
      </c>
      <c r="B92" s="24" t="s">
        <v>284</v>
      </c>
      <c r="C92" s="59">
        <f aca="true" t="shared" si="7" ref="C92:H92">SUM(C88:C91)</f>
        <v>0</v>
      </c>
      <c r="D92" s="59">
        <f t="shared" si="7"/>
        <v>0</v>
      </c>
      <c r="E92" s="59">
        <f t="shared" si="7"/>
        <v>0</v>
      </c>
      <c r="F92" s="59">
        <f t="shared" si="7"/>
        <v>0</v>
      </c>
      <c r="G92" s="59">
        <f t="shared" si="7"/>
        <v>0</v>
      </c>
      <c r="H92" s="59">
        <f t="shared" si="7"/>
        <v>0</v>
      </c>
    </row>
    <row r="93" spans="1:8" ht="15.75">
      <c r="A93" s="27" t="s">
        <v>285</v>
      </c>
      <c r="B93" s="24" t="s">
        <v>286</v>
      </c>
      <c r="C93" s="8"/>
      <c r="D93" s="8"/>
      <c r="E93" s="8"/>
      <c r="F93" s="8"/>
      <c r="G93" s="8"/>
      <c r="H93" s="8"/>
    </row>
    <row r="94" spans="1:8" ht="15.75">
      <c r="A94" s="14" t="s">
        <v>396</v>
      </c>
      <c r="B94" s="15" t="s">
        <v>287</v>
      </c>
      <c r="C94" s="59">
        <f aca="true" t="shared" si="8" ref="C94:H94">SUM(C87:C93)</f>
        <v>0</v>
      </c>
      <c r="D94" s="59">
        <f t="shared" si="8"/>
        <v>0</v>
      </c>
      <c r="E94" s="59">
        <f t="shared" si="8"/>
        <v>59457000</v>
      </c>
      <c r="F94" s="59">
        <f t="shared" si="8"/>
        <v>60273487</v>
      </c>
      <c r="G94" s="59">
        <f t="shared" si="8"/>
        <v>59457000</v>
      </c>
      <c r="H94" s="59">
        <f t="shared" si="8"/>
        <v>60273487</v>
      </c>
    </row>
    <row r="95" spans="1:8" ht="15.75">
      <c r="A95" s="16" t="s">
        <v>379</v>
      </c>
      <c r="B95" s="17"/>
      <c r="C95" s="59">
        <f aca="true" t="shared" si="9" ref="C95:H95">C19+C25+C39+C50+C56+C60+C64+C94</f>
        <v>0</v>
      </c>
      <c r="D95" s="59">
        <f t="shared" si="9"/>
        <v>0</v>
      </c>
      <c r="E95" s="59">
        <f t="shared" si="9"/>
        <v>60000000</v>
      </c>
      <c r="F95" s="59">
        <f t="shared" si="9"/>
        <v>62457399</v>
      </c>
      <c r="G95" s="59">
        <f t="shared" si="9"/>
        <v>60000000</v>
      </c>
      <c r="H95" s="59">
        <f t="shared" si="9"/>
        <v>62457399</v>
      </c>
    </row>
  </sheetData>
  <sheetProtection/>
  <mergeCells count="9">
    <mergeCell ref="A2:H2"/>
    <mergeCell ref="A3:H3"/>
    <mergeCell ref="F1:H1"/>
    <mergeCell ref="E5:F5"/>
    <mergeCell ref="G5:H5"/>
    <mergeCell ref="A5:A6"/>
    <mergeCell ref="B5:B6"/>
    <mergeCell ref="C5:C6"/>
    <mergeCell ref="D5:D6"/>
  </mergeCells>
  <printOptions headings="1" horizontalCentered="1" verticalCentered="1"/>
  <pageMargins left="0.1968503937007874" right="0.1968503937007874" top="0.1968503937007874" bottom="0.1968503937007874" header="0" footer="0"/>
  <pageSetup horizontalDpi="300" verticalDpi="300" orientation="landscape" paperSize="9" scale="60" r:id="rId1"/>
  <rowBreaks count="1" manualBreakCount="1">
    <brk id="5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F173"/>
  <sheetViews>
    <sheetView tabSelected="1" view="pageBreakPreview" zoomScaleSheetLayoutView="100" zoomScalePageLayoutView="0" workbookViewId="0" topLeftCell="A64">
      <selection activeCell="F4" sqref="F4"/>
    </sheetView>
  </sheetViews>
  <sheetFormatPr defaultColWidth="9.140625" defaultRowHeight="15"/>
  <cols>
    <col min="1" max="1" width="85.140625" style="0" customWidth="1"/>
    <col min="3" max="4" width="11.140625" style="0" customWidth="1"/>
    <col min="5" max="14" width="15.28125" style="0" customWidth="1"/>
  </cols>
  <sheetData>
    <row r="1" spans="1:14" ht="15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0" t="s">
        <v>416</v>
      </c>
      <c r="N1" s="84"/>
    </row>
    <row r="2" spans="1:14" ht="20.25" customHeight="1">
      <c r="A2" s="66" t="s">
        <v>424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8"/>
      <c r="N2" s="57"/>
    </row>
    <row r="3" spans="1:14" ht="19.5" customHeight="1">
      <c r="A3" s="69" t="s">
        <v>421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8"/>
      <c r="N3" s="57"/>
    </row>
    <row r="4" spans="1:14" ht="15.7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5.75" customHeight="1">
      <c r="A5" s="75" t="s">
        <v>2</v>
      </c>
      <c r="B5" s="77" t="s">
        <v>3</v>
      </c>
      <c r="C5" s="81" t="s">
        <v>413</v>
      </c>
      <c r="D5" s="81" t="s">
        <v>414</v>
      </c>
      <c r="E5" s="90" t="s">
        <v>415</v>
      </c>
      <c r="F5" s="91"/>
      <c r="G5" s="91"/>
      <c r="H5" s="91"/>
      <c r="I5" s="91"/>
      <c r="J5" s="91"/>
      <c r="K5" s="91"/>
      <c r="L5" s="92"/>
      <c r="M5" s="86" t="s">
        <v>0</v>
      </c>
      <c r="N5" s="87"/>
    </row>
    <row r="6" spans="1:14" ht="33" customHeight="1">
      <c r="A6" s="93"/>
      <c r="B6" s="94"/>
      <c r="C6" s="82"/>
      <c r="D6" s="82"/>
      <c r="E6" s="73" t="s">
        <v>409</v>
      </c>
      <c r="F6" s="74"/>
      <c r="G6" s="71" t="s">
        <v>410</v>
      </c>
      <c r="H6" s="85"/>
      <c r="I6" s="71" t="s">
        <v>411</v>
      </c>
      <c r="J6" s="85"/>
      <c r="K6" s="71" t="s">
        <v>412</v>
      </c>
      <c r="L6" s="85"/>
      <c r="M6" s="88"/>
      <c r="N6" s="89"/>
    </row>
    <row r="7" spans="1:14" ht="21.75" customHeight="1">
      <c r="A7" s="76"/>
      <c r="B7" s="78"/>
      <c r="C7" s="83"/>
      <c r="D7" s="83"/>
      <c r="E7" s="21" t="s">
        <v>418</v>
      </c>
      <c r="F7" s="21" t="s">
        <v>419</v>
      </c>
      <c r="G7" s="19" t="s">
        <v>418</v>
      </c>
      <c r="H7" s="19" t="s">
        <v>419</v>
      </c>
      <c r="I7" s="19" t="s">
        <v>418</v>
      </c>
      <c r="J7" s="19" t="s">
        <v>419</v>
      </c>
      <c r="K7" s="19" t="s">
        <v>418</v>
      </c>
      <c r="L7" s="19" t="s">
        <v>419</v>
      </c>
      <c r="M7" s="61" t="s">
        <v>418</v>
      </c>
      <c r="N7" s="61" t="s">
        <v>419</v>
      </c>
    </row>
    <row r="8" spans="1:14" ht="15.75">
      <c r="A8" s="34" t="s">
        <v>4</v>
      </c>
      <c r="B8" s="35" t="s">
        <v>5</v>
      </c>
      <c r="C8" s="35"/>
      <c r="D8" s="35"/>
      <c r="E8" s="36">
        <v>6068000</v>
      </c>
      <c r="F8" s="36">
        <v>6068000</v>
      </c>
      <c r="G8" s="37">
        <v>16710000</v>
      </c>
      <c r="H8" s="37">
        <v>16710000</v>
      </c>
      <c r="I8" s="37">
        <v>4811000</v>
      </c>
      <c r="J8" s="37">
        <v>4431000</v>
      </c>
      <c r="K8" s="37">
        <v>8563000</v>
      </c>
      <c r="L8" s="37">
        <v>8563000</v>
      </c>
      <c r="M8" s="38">
        <f>E8+G8+I8+K8</f>
        <v>36152000</v>
      </c>
      <c r="N8" s="38">
        <f>F8+H8+J8+L8</f>
        <v>35772000</v>
      </c>
    </row>
    <row r="9" spans="1:14" ht="15.75">
      <c r="A9" s="34" t="s">
        <v>6</v>
      </c>
      <c r="B9" s="39" t="s">
        <v>7</v>
      </c>
      <c r="C9" s="39"/>
      <c r="D9" s="39"/>
      <c r="E9" s="40"/>
      <c r="F9" s="40"/>
      <c r="G9" s="37"/>
      <c r="H9" s="37"/>
      <c r="I9" s="37"/>
      <c r="J9" s="37"/>
      <c r="K9" s="37"/>
      <c r="L9" s="37"/>
      <c r="M9" s="38"/>
      <c r="N9" s="38"/>
    </row>
    <row r="10" spans="1:14" ht="15.75">
      <c r="A10" s="34" t="s">
        <v>8</v>
      </c>
      <c r="B10" s="39" t="s">
        <v>9</v>
      </c>
      <c r="C10" s="39"/>
      <c r="D10" s="39"/>
      <c r="E10" s="40"/>
      <c r="F10" s="40"/>
      <c r="G10" s="37">
        <v>0</v>
      </c>
      <c r="H10" s="37">
        <v>420000</v>
      </c>
      <c r="I10" s="37">
        <v>0</v>
      </c>
      <c r="J10" s="37">
        <v>35000</v>
      </c>
      <c r="K10" s="37">
        <v>0</v>
      </c>
      <c r="L10" s="37">
        <v>70000</v>
      </c>
      <c r="M10" s="38">
        <f>E10+G10+I10+K10</f>
        <v>0</v>
      </c>
      <c r="N10" s="38">
        <f>F10+H10+J10+L10</f>
        <v>525000</v>
      </c>
    </row>
    <row r="11" spans="1:14" ht="15.75">
      <c r="A11" s="9" t="s">
        <v>10</v>
      </c>
      <c r="B11" s="39" t="s">
        <v>11</v>
      </c>
      <c r="C11" s="39"/>
      <c r="D11" s="39"/>
      <c r="E11" s="40"/>
      <c r="F11" s="40"/>
      <c r="G11" s="37"/>
      <c r="H11" s="37"/>
      <c r="I11" s="37">
        <v>537000</v>
      </c>
      <c r="J11" s="37">
        <v>537000</v>
      </c>
      <c r="K11" s="37">
        <v>1495000</v>
      </c>
      <c r="L11" s="37">
        <v>1495000</v>
      </c>
      <c r="M11" s="38">
        <f>E11+G11+I11+K11</f>
        <v>2032000</v>
      </c>
      <c r="N11" s="38">
        <f>F11+H11+J11+L11</f>
        <v>2032000</v>
      </c>
    </row>
    <row r="12" spans="1:14" ht="15.75">
      <c r="A12" s="9" t="s">
        <v>12</v>
      </c>
      <c r="B12" s="39" t="s">
        <v>13</v>
      </c>
      <c r="C12" s="39"/>
      <c r="D12" s="39"/>
      <c r="E12" s="40"/>
      <c r="F12" s="40"/>
      <c r="G12" s="37"/>
      <c r="H12" s="37"/>
      <c r="I12" s="37"/>
      <c r="J12" s="37"/>
      <c r="K12" s="37"/>
      <c r="L12" s="37"/>
      <c r="M12" s="38"/>
      <c r="N12" s="38"/>
    </row>
    <row r="13" spans="1:14" ht="15.75">
      <c r="A13" s="9" t="s">
        <v>14</v>
      </c>
      <c r="B13" s="39" t="s">
        <v>15</v>
      </c>
      <c r="C13" s="39"/>
      <c r="D13" s="39"/>
      <c r="E13" s="40"/>
      <c r="F13" s="40"/>
      <c r="G13" s="37">
        <v>2211000</v>
      </c>
      <c r="H13" s="37">
        <v>2211000</v>
      </c>
      <c r="I13" s="37"/>
      <c r="J13" s="37"/>
      <c r="K13" s="37"/>
      <c r="L13" s="37"/>
      <c r="M13" s="38">
        <f>E13+G13+I13+K13</f>
        <v>2211000</v>
      </c>
      <c r="N13" s="38">
        <f>F13+H13+J13+L13</f>
        <v>2211000</v>
      </c>
    </row>
    <row r="14" spans="1:14" ht="15.75">
      <c r="A14" s="9" t="s">
        <v>16</v>
      </c>
      <c r="B14" s="39" t="s">
        <v>17</v>
      </c>
      <c r="C14" s="39"/>
      <c r="D14" s="39"/>
      <c r="E14" s="40">
        <v>149000</v>
      </c>
      <c r="F14" s="40">
        <v>149000</v>
      </c>
      <c r="G14" s="37">
        <v>847000</v>
      </c>
      <c r="H14" s="37">
        <v>847000</v>
      </c>
      <c r="I14" s="37">
        <v>478000</v>
      </c>
      <c r="J14" s="37">
        <v>478000</v>
      </c>
      <c r="K14" s="37">
        <v>627000</v>
      </c>
      <c r="L14" s="37">
        <v>627000</v>
      </c>
      <c r="M14" s="38">
        <f>E14+G14+I14+K14</f>
        <v>2101000</v>
      </c>
      <c r="N14" s="38">
        <f>F14+H14+J14+L14</f>
        <v>2101000</v>
      </c>
    </row>
    <row r="15" spans="1:14" ht="15.75">
      <c r="A15" s="9" t="s">
        <v>18</v>
      </c>
      <c r="B15" s="39" t="s">
        <v>19</v>
      </c>
      <c r="C15" s="39"/>
      <c r="D15" s="39"/>
      <c r="E15" s="40"/>
      <c r="F15" s="40"/>
      <c r="G15" s="37"/>
      <c r="H15" s="37"/>
      <c r="I15" s="37"/>
      <c r="J15" s="37"/>
      <c r="K15" s="37"/>
      <c r="L15" s="37"/>
      <c r="M15" s="38"/>
      <c r="N15" s="38"/>
    </row>
    <row r="16" spans="1:14" ht="15.75">
      <c r="A16" s="23" t="s">
        <v>20</v>
      </c>
      <c r="B16" s="39" t="s">
        <v>21</v>
      </c>
      <c r="C16" s="39"/>
      <c r="D16" s="39"/>
      <c r="E16" s="40">
        <v>58000</v>
      </c>
      <c r="F16" s="40">
        <v>58000</v>
      </c>
      <c r="G16" s="37">
        <v>60000</v>
      </c>
      <c r="H16" s="37">
        <v>60000</v>
      </c>
      <c r="I16" s="37"/>
      <c r="J16" s="37"/>
      <c r="K16" s="37"/>
      <c r="L16" s="37"/>
      <c r="M16" s="38">
        <f>E16+G16+I16+K16</f>
        <v>118000</v>
      </c>
      <c r="N16" s="38">
        <f>F16+H16+J16+L16</f>
        <v>118000</v>
      </c>
    </row>
    <row r="17" spans="1:14" ht="15.75">
      <c r="A17" s="23" t="s">
        <v>22</v>
      </c>
      <c r="B17" s="39" t="s">
        <v>23</v>
      </c>
      <c r="C17" s="39"/>
      <c r="D17" s="39"/>
      <c r="E17" s="40">
        <v>253000</v>
      </c>
      <c r="F17" s="40">
        <v>253000</v>
      </c>
      <c r="G17" s="37">
        <v>656000</v>
      </c>
      <c r="H17" s="37">
        <v>656000</v>
      </c>
      <c r="I17" s="37">
        <v>282000</v>
      </c>
      <c r="J17" s="37">
        <v>282000</v>
      </c>
      <c r="K17" s="37">
        <v>415000</v>
      </c>
      <c r="L17" s="37">
        <v>415000</v>
      </c>
      <c r="M17" s="38">
        <f>E17+G17+I17+K17</f>
        <v>1606000</v>
      </c>
      <c r="N17" s="38">
        <f>F17+H17+J17+L17</f>
        <v>1606000</v>
      </c>
    </row>
    <row r="18" spans="1:14" ht="15.75">
      <c r="A18" s="23" t="s">
        <v>24</v>
      </c>
      <c r="B18" s="39" t="s">
        <v>25</v>
      </c>
      <c r="C18" s="39"/>
      <c r="D18" s="39"/>
      <c r="E18" s="40"/>
      <c r="F18" s="40"/>
      <c r="G18" s="37"/>
      <c r="H18" s="37"/>
      <c r="I18" s="37"/>
      <c r="J18" s="37"/>
      <c r="K18" s="37"/>
      <c r="L18" s="37"/>
      <c r="M18" s="38"/>
      <c r="N18" s="38"/>
    </row>
    <row r="19" spans="1:14" ht="15.75">
      <c r="A19" s="23" t="s">
        <v>26</v>
      </c>
      <c r="B19" s="39" t="s">
        <v>27</v>
      </c>
      <c r="C19" s="39"/>
      <c r="D19" s="39"/>
      <c r="E19" s="40"/>
      <c r="F19" s="40"/>
      <c r="G19" s="37"/>
      <c r="H19" s="37"/>
      <c r="I19" s="37"/>
      <c r="J19" s="37"/>
      <c r="K19" s="37"/>
      <c r="L19" s="37"/>
      <c r="M19" s="38"/>
      <c r="N19" s="38"/>
    </row>
    <row r="20" spans="1:14" ht="15.75">
      <c r="A20" s="23" t="s">
        <v>309</v>
      </c>
      <c r="B20" s="39" t="s">
        <v>28</v>
      </c>
      <c r="C20" s="39"/>
      <c r="D20" s="39"/>
      <c r="E20" s="40"/>
      <c r="F20" s="40"/>
      <c r="G20" s="37">
        <v>0</v>
      </c>
      <c r="H20" s="37">
        <v>32000</v>
      </c>
      <c r="I20" s="37">
        <v>0</v>
      </c>
      <c r="J20" s="37">
        <v>240600</v>
      </c>
      <c r="K20" s="37"/>
      <c r="L20" s="37"/>
      <c r="M20" s="38">
        <f>E20+G20+I20+K20</f>
        <v>0</v>
      </c>
      <c r="N20" s="38">
        <f>F20+H20+J20+L20</f>
        <v>272600</v>
      </c>
    </row>
    <row r="21" spans="1:14" ht="15.75">
      <c r="A21" s="41" t="s">
        <v>288</v>
      </c>
      <c r="B21" s="42" t="s">
        <v>29</v>
      </c>
      <c r="C21" s="42"/>
      <c r="D21" s="42"/>
      <c r="E21" s="32">
        <f aca="true" t="shared" si="0" ref="E21:N21">SUM(E8:E20)</f>
        <v>6528000</v>
      </c>
      <c r="F21" s="32">
        <f t="shared" si="0"/>
        <v>6528000</v>
      </c>
      <c r="G21" s="43">
        <f t="shared" si="0"/>
        <v>20484000</v>
      </c>
      <c r="H21" s="43">
        <f t="shared" si="0"/>
        <v>20936000</v>
      </c>
      <c r="I21" s="43">
        <f t="shared" si="0"/>
        <v>6108000</v>
      </c>
      <c r="J21" s="43">
        <f t="shared" si="0"/>
        <v>6003600</v>
      </c>
      <c r="K21" s="43">
        <f t="shared" si="0"/>
        <v>11100000</v>
      </c>
      <c r="L21" s="43">
        <f t="shared" si="0"/>
        <v>11170000</v>
      </c>
      <c r="M21" s="44">
        <f t="shared" si="0"/>
        <v>44220000</v>
      </c>
      <c r="N21" s="44">
        <f t="shared" si="0"/>
        <v>44637600</v>
      </c>
    </row>
    <row r="22" spans="1:14" ht="15.75">
      <c r="A22" s="23" t="s">
        <v>30</v>
      </c>
      <c r="B22" s="39" t="s">
        <v>31</v>
      </c>
      <c r="C22" s="39"/>
      <c r="D22" s="39"/>
      <c r="E22" s="40"/>
      <c r="F22" s="40"/>
      <c r="G22" s="37"/>
      <c r="H22" s="37"/>
      <c r="I22" s="37"/>
      <c r="J22" s="37"/>
      <c r="K22" s="37"/>
      <c r="L22" s="37"/>
      <c r="M22" s="38"/>
      <c r="N22" s="38"/>
    </row>
    <row r="23" spans="1:14" ht="30" customHeight="1">
      <c r="A23" s="23" t="s">
        <v>32</v>
      </c>
      <c r="B23" s="39" t="s">
        <v>33</v>
      </c>
      <c r="C23" s="39"/>
      <c r="D23" s="39"/>
      <c r="E23" s="40"/>
      <c r="F23" s="40"/>
      <c r="G23" s="37"/>
      <c r="H23" s="37"/>
      <c r="I23" s="37"/>
      <c r="J23" s="37"/>
      <c r="K23" s="37"/>
      <c r="L23" s="37"/>
      <c r="M23" s="38"/>
      <c r="N23" s="38"/>
    </row>
    <row r="24" spans="1:14" ht="15.75">
      <c r="A24" s="22" t="s">
        <v>34</v>
      </c>
      <c r="B24" s="39" t="s">
        <v>35</v>
      </c>
      <c r="C24" s="39"/>
      <c r="D24" s="39"/>
      <c r="E24" s="62">
        <v>0</v>
      </c>
      <c r="F24" s="62">
        <v>0</v>
      </c>
      <c r="G24" s="37">
        <v>0</v>
      </c>
      <c r="H24" s="37">
        <v>263815</v>
      </c>
      <c r="I24" s="37">
        <v>0</v>
      </c>
      <c r="J24" s="37">
        <v>453000</v>
      </c>
      <c r="K24" s="37">
        <v>0</v>
      </c>
      <c r="L24" s="37">
        <v>238552</v>
      </c>
      <c r="M24" s="38"/>
      <c r="N24" s="38">
        <f aca="true" t="shared" si="1" ref="N24:N51">F24+H24+J24+L24</f>
        <v>955367</v>
      </c>
    </row>
    <row r="25" spans="1:14" ht="15.75">
      <c r="A25" s="24" t="s">
        <v>289</v>
      </c>
      <c r="B25" s="42" t="s">
        <v>36</v>
      </c>
      <c r="C25" s="42"/>
      <c r="D25" s="42"/>
      <c r="E25" s="63">
        <f aca="true" t="shared" si="2" ref="E25:N25">SUM(E22:E24)</f>
        <v>0</v>
      </c>
      <c r="F25" s="63">
        <f t="shared" si="2"/>
        <v>0</v>
      </c>
      <c r="G25" s="63">
        <f t="shared" si="2"/>
        <v>0</v>
      </c>
      <c r="H25" s="63">
        <f t="shared" si="2"/>
        <v>263815</v>
      </c>
      <c r="I25" s="63">
        <f t="shared" si="2"/>
        <v>0</v>
      </c>
      <c r="J25" s="63">
        <f t="shared" si="2"/>
        <v>453000</v>
      </c>
      <c r="K25" s="63">
        <f t="shared" si="2"/>
        <v>0</v>
      </c>
      <c r="L25" s="63">
        <f t="shared" si="2"/>
        <v>238552</v>
      </c>
      <c r="M25" s="63">
        <f t="shared" si="2"/>
        <v>0</v>
      </c>
      <c r="N25" s="63">
        <f t="shared" si="2"/>
        <v>955367</v>
      </c>
    </row>
    <row r="26" spans="1:14" ht="15.75">
      <c r="A26" s="41" t="s">
        <v>339</v>
      </c>
      <c r="B26" s="42" t="s">
        <v>37</v>
      </c>
      <c r="C26" s="42"/>
      <c r="D26" s="42"/>
      <c r="E26" s="32">
        <f>E21+E25</f>
        <v>6528000</v>
      </c>
      <c r="F26" s="32">
        <f>F21+G25</f>
        <v>6528000</v>
      </c>
      <c r="G26" s="43">
        <f>SUM(G21:G25)</f>
        <v>20484000</v>
      </c>
      <c r="H26" s="64">
        <f>H21+H25</f>
        <v>21199815</v>
      </c>
      <c r="I26" s="43">
        <v>6108000</v>
      </c>
      <c r="J26" s="64">
        <f>J21+J25</f>
        <v>6456600</v>
      </c>
      <c r="K26" s="43">
        <f>SUM(K21:K25)</f>
        <v>11100000</v>
      </c>
      <c r="L26" s="64">
        <f>L21+L25</f>
        <v>11408552</v>
      </c>
      <c r="M26" s="49">
        <f>E26+G26+I26+K26</f>
        <v>44220000</v>
      </c>
      <c r="N26" s="49">
        <f t="shared" si="1"/>
        <v>45592967</v>
      </c>
    </row>
    <row r="27" spans="1:14" ht="15.75">
      <c r="A27" s="24" t="s">
        <v>310</v>
      </c>
      <c r="B27" s="42" t="s">
        <v>38</v>
      </c>
      <c r="C27" s="42"/>
      <c r="D27" s="42"/>
      <c r="E27" s="32">
        <v>1247000</v>
      </c>
      <c r="F27" s="32">
        <v>1247000</v>
      </c>
      <c r="G27" s="43">
        <v>4072000</v>
      </c>
      <c r="H27" s="43">
        <v>4228407</v>
      </c>
      <c r="I27" s="43">
        <v>1204000</v>
      </c>
      <c r="J27" s="43">
        <v>1274107</v>
      </c>
      <c r="K27" s="43">
        <v>2206000</v>
      </c>
      <c r="L27" s="43">
        <v>2255908</v>
      </c>
      <c r="M27" s="44">
        <f>E27+G27+I27+K27</f>
        <v>8729000</v>
      </c>
      <c r="N27" s="49">
        <f t="shared" si="1"/>
        <v>9005422</v>
      </c>
    </row>
    <row r="28" spans="1:14" ht="15.75">
      <c r="A28" s="23" t="s">
        <v>39</v>
      </c>
      <c r="B28" s="39" t="s">
        <v>40</v>
      </c>
      <c r="C28" s="39"/>
      <c r="D28" s="39"/>
      <c r="E28" s="40">
        <v>30000</v>
      </c>
      <c r="F28" s="40">
        <v>30000</v>
      </c>
      <c r="G28" s="37"/>
      <c r="H28" s="37"/>
      <c r="I28" s="37"/>
      <c r="J28" s="37"/>
      <c r="K28" s="37"/>
      <c r="L28" s="37"/>
      <c r="M28" s="38">
        <f>E28+G28+I28+K28</f>
        <v>30000</v>
      </c>
      <c r="N28" s="38">
        <f t="shared" si="1"/>
        <v>30000</v>
      </c>
    </row>
    <row r="29" spans="1:14" ht="15.75">
      <c r="A29" s="23" t="s">
        <v>41</v>
      </c>
      <c r="B29" s="39" t="s">
        <v>42</v>
      </c>
      <c r="C29" s="39"/>
      <c r="D29" s="39"/>
      <c r="E29" s="40">
        <v>100000</v>
      </c>
      <c r="F29" s="40">
        <v>100000</v>
      </c>
      <c r="G29" s="37">
        <v>252000</v>
      </c>
      <c r="H29" s="37">
        <v>307390</v>
      </c>
      <c r="I29" s="37">
        <v>0</v>
      </c>
      <c r="J29" s="37">
        <v>15530</v>
      </c>
      <c r="K29" s="37">
        <v>561000</v>
      </c>
      <c r="L29" s="37">
        <v>500340</v>
      </c>
      <c r="M29" s="38">
        <f>E29+G29+I29+K29</f>
        <v>913000</v>
      </c>
      <c r="N29" s="38">
        <f t="shared" si="1"/>
        <v>923260</v>
      </c>
    </row>
    <row r="30" spans="1:14" ht="15.75">
      <c r="A30" s="23" t="s">
        <v>43</v>
      </c>
      <c r="B30" s="39" t="s">
        <v>44</v>
      </c>
      <c r="C30" s="39"/>
      <c r="D30" s="39"/>
      <c r="E30" s="40"/>
      <c r="F30" s="40"/>
      <c r="G30" s="37"/>
      <c r="H30" s="37"/>
      <c r="I30" s="37"/>
      <c r="J30" s="37"/>
      <c r="K30" s="37"/>
      <c r="L30" s="37"/>
      <c r="M30" s="38"/>
      <c r="N30" s="38">
        <f t="shared" si="1"/>
        <v>0</v>
      </c>
    </row>
    <row r="31" spans="1:14" ht="15.75">
      <c r="A31" s="24" t="s">
        <v>290</v>
      </c>
      <c r="B31" s="42" t="s">
        <v>45</v>
      </c>
      <c r="C31" s="42"/>
      <c r="D31" s="42"/>
      <c r="E31" s="32">
        <f aca="true" t="shared" si="3" ref="E31:L31">SUM(E28:E30)</f>
        <v>130000</v>
      </c>
      <c r="F31" s="32">
        <f t="shared" si="3"/>
        <v>130000</v>
      </c>
      <c r="G31" s="43">
        <f t="shared" si="3"/>
        <v>252000</v>
      </c>
      <c r="H31" s="43">
        <f t="shared" si="3"/>
        <v>307390</v>
      </c>
      <c r="I31" s="43">
        <f t="shared" si="3"/>
        <v>0</v>
      </c>
      <c r="J31" s="43">
        <f t="shared" si="3"/>
        <v>15530</v>
      </c>
      <c r="K31" s="43">
        <f t="shared" si="3"/>
        <v>561000</v>
      </c>
      <c r="L31" s="43">
        <f t="shared" si="3"/>
        <v>500340</v>
      </c>
      <c r="M31" s="49">
        <f>E31+G31+I31+K31</f>
        <v>943000</v>
      </c>
      <c r="N31" s="49">
        <f t="shared" si="1"/>
        <v>953260</v>
      </c>
    </row>
    <row r="32" spans="1:14" ht="15.75">
      <c r="A32" s="23" t="s">
        <v>46</v>
      </c>
      <c r="B32" s="39" t="s">
        <v>47</v>
      </c>
      <c r="C32" s="39"/>
      <c r="D32" s="39"/>
      <c r="E32" s="40">
        <v>155000</v>
      </c>
      <c r="F32" s="40">
        <v>155000</v>
      </c>
      <c r="G32" s="37">
        <v>135000</v>
      </c>
      <c r="H32" s="37">
        <v>135000</v>
      </c>
      <c r="I32" s="37">
        <v>120000</v>
      </c>
      <c r="J32" s="37">
        <v>120000</v>
      </c>
      <c r="K32" s="37">
        <v>240000</v>
      </c>
      <c r="L32" s="37">
        <v>325000</v>
      </c>
      <c r="M32" s="38">
        <f>E32+G32+I32+K32</f>
        <v>650000</v>
      </c>
      <c r="N32" s="38">
        <f t="shared" si="1"/>
        <v>735000</v>
      </c>
    </row>
    <row r="33" spans="1:14" ht="15.75">
      <c r="A33" s="23" t="s">
        <v>48</v>
      </c>
      <c r="B33" s="39" t="s">
        <v>49</v>
      </c>
      <c r="C33" s="39"/>
      <c r="D33" s="39"/>
      <c r="E33" s="40">
        <v>84000</v>
      </c>
      <c r="F33" s="40">
        <v>84000</v>
      </c>
      <c r="G33" s="37">
        <v>200000</v>
      </c>
      <c r="H33" s="37">
        <v>200000</v>
      </c>
      <c r="I33" s="37"/>
      <c r="J33" s="37"/>
      <c r="K33" s="37">
        <v>156000</v>
      </c>
      <c r="L33" s="37">
        <v>156000</v>
      </c>
      <c r="M33" s="38">
        <f>E33+G33+I33+K33</f>
        <v>440000</v>
      </c>
      <c r="N33" s="38">
        <f t="shared" si="1"/>
        <v>440000</v>
      </c>
    </row>
    <row r="34" spans="1:14" ht="15" customHeight="1">
      <c r="A34" s="24" t="s">
        <v>340</v>
      </c>
      <c r="B34" s="42" t="s">
        <v>50</v>
      </c>
      <c r="C34" s="42"/>
      <c r="D34" s="42"/>
      <c r="E34" s="32">
        <f aca="true" t="shared" si="4" ref="E34:L34">SUM(E32:E33)</f>
        <v>239000</v>
      </c>
      <c r="F34" s="32">
        <f t="shared" si="4"/>
        <v>239000</v>
      </c>
      <c r="G34" s="43">
        <f t="shared" si="4"/>
        <v>335000</v>
      </c>
      <c r="H34" s="43">
        <f t="shared" si="4"/>
        <v>335000</v>
      </c>
      <c r="I34" s="43">
        <f t="shared" si="4"/>
        <v>120000</v>
      </c>
      <c r="J34" s="43">
        <f t="shared" si="4"/>
        <v>120000</v>
      </c>
      <c r="K34" s="43">
        <f t="shared" si="4"/>
        <v>396000</v>
      </c>
      <c r="L34" s="43">
        <f t="shared" si="4"/>
        <v>481000</v>
      </c>
      <c r="M34" s="49">
        <f>E34+G34+I34+K34</f>
        <v>1090000</v>
      </c>
      <c r="N34" s="49">
        <f t="shared" si="1"/>
        <v>1175000</v>
      </c>
    </row>
    <row r="35" spans="1:14" ht="15.75">
      <c r="A35" s="23" t="s">
        <v>51</v>
      </c>
      <c r="B35" s="39" t="s">
        <v>52</v>
      </c>
      <c r="C35" s="39"/>
      <c r="D35" s="39"/>
      <c r="E35" s="40"/>
      <c r="F35" s="40"/>
      <c r="G35" s="37">
        <v>1068000</v>
      </c>
      <c r="H35" s="37">
        <v>1048000</v>
      </c>
      <c r="I35" s="37"/>
      <c r="J35" s="37"/>
      <c r="K35" s="37">
        <v>1106000</v>
      </c>
      <c r="L35" s="37">
        <v>1106000</v>
      </c>
      <c r="M35" s="38">
        <f>E35+G35+I35+K35</f>
        <v>2174000</v>
      </c>
      <c r="N35" s="38">
        <f t="shared" si="1"/>
        <v>2154000</v>
      </c>
    </row>
    <row r="36" spans="1:14" ht="15.75">
      <c r="A36" s="23" t="s">
        <v>53</v>
      </c>
      <c r="B36" s="39" t="s">
        <v>54</v>
      </c>
      <c r="C36" s="39"/>
      <c r="D36" s="39"/>
      <c r="E36" s="40"/>
      <c r="F36" s="40"/>
      <c r="G36" s="37"/>
      <c r="H36" s="37"/>
      <c r="I36" s="37"/>
      <c r="J36" s="37"/>
      <c r="K36" s="37"/>
      <c r="L36" s="37"/>
      <c r="M36" s="38"/>
      <c r="N36" s="38">
        <f t="shared" si="1"/>
        <v>0</v>
      </c>
    </row>
    <row r="37" spans="1:14" ht="15.75">
      <c r="A37" s="23" t="s">
        <v>311</v>
      </c>
      <c r="B37" s="39" t="s">
        <v>55</v>
      </c>
      <c r="C37" s="39"/>
      <c r="D37" s="39"/>
      <c r="E37" s="40"/>
      <c r="F37" s="40"/>
      <c r="G37" s="37"/>
      <c r="H37" s="37"/>
      <c r="I37" s="37"/>
      <c r="J37" s="37"/>
      <c r="K37" s="37"/>
      <c r="L37" s="37"/>
      <c r="M37" s="38"/>
      <c r="N37" s="38">
        <f t="shared" si="1"/>
        <v>0</v>
      </c>
    </row>
    <row r="38" spans="1:14" ht="15.75">
      <c r="A38" s="23" t="s">
        <v>56</v>
      </c>
      <c r="B38" s="39" t="s">
        <v>57</v>
      </c>
      <c r="C38" s="39"/>
      <c r="D38" s="39"/>
      <c r="E38" s="36">
        <v>0</v>
      </c>
      <c r="F38" s="62">
        <v>0</v>
      </c>
      <c r="G38" s="37"/>
      <c r="H38" s="37"/>
      <c r="I38" s="37">
        <v>0</v>
      </c>
      <c r="J38" s="37">
        <v>0</v>
      </c>
      <c r="K38" s="37">
        <v>0</v>
      </c>
      <c r="L38" s="37">
        <v>100000</v>
      </c>
      <c r="M38" s="38">
        <f aca="true" t="shared" si="5" ref="M38:M49">E38+G38+I38+K38</f>
        <v>0</v>
      </c>
      <c r="N38" s="38">
        <f t="shared" si="1"/>
        <v>100000</v>
      </c>
    </row>
    <row r="39" spans="1:14" ht="15.75">
      <c r="A39" s="45" t="s">
        <v>312</v>
      </c>
      <c r="B39" s="39" t="s">
        <v>58</v>
      </c>
      <c r="C39" s="39"/>
      <c r="D39" s="39"/>
      <c r="E39" s="40"/>
      <c r="F39" s="40"/>
      <c r="G39" s="37"/>
      <c r="H39" s="37"/>
      <c r="I39" s="37"/>
      <c r="J39" s="37"/>
      <c r="K39" s="37"/>
      <c r="L39" s="37"/>
      <c r="M39" s="38">
        <f t="shared" si="5"/>
        <v>0</v>
      </c>
      <c r="N39" s="38">
        <f t="shared" si="1"/>
        <v>0</v>
      </c>
    </row>
    <row r="40" spans="1:14" ht="15.75">
      <c r="A40" s="22" t="s">
        <v>59</v>
      </c>
      <c r="B40" s="39" t="s">
        <v>60</v>
      </c>
      <c r="C40" s="39"/>
      <c r="D40" s="39"/>
      <c r="E40" s="40"/>
      <c r="F40" s="40"/>
      <c r="G40" s="37"/>
      <c r="H40" s="37"/>
      <c r="I40" s="37"/>
      <c r="J40" s="37"/>
      <c r="K40" s="37"/>
      <c r="L40" s="37"/>
      <c r="M40" s="38">
        <f t="shared" si="5"/>
        <v>0</v>
      </c>
      <c r="N40" s="38">
        <f t="shared" si="1"/>
        <v>0</v>
      </c>
    </row>
    <row r="41" spans="1:14" ht="15.75">
      <c r="A41" s="23" t="s">
        <v>313</v>
      </c>
      <c r="B41" s="39" t="s">
        <v>61</v>
      </c>
      <c r="C41" s="39"/>
      <c r="D41" s="39"/>
      <c r="E41" s="62">
        <v>0</v>
      </c>
      <c r="F41" s="62">
        <v>0</v>
      </c>
      <c r="G41" s="37">
        <v>0</v>
      </c>
      <c r="H41" s="37">
        <v>29450</v>
      </c>
      <c r="I41" s="37">
        <v>0</v>
      </c>
      <c r="J41" s="37">
        <v>0</v>
      </c>
      <c r="K41" s="37">
        <v>0</v>
      </c>
      <c r="L41" s="37">
        <v>250000</v>
      </c>
      <c r="M41" s="38">
        <f t="shared" si="5"/>
        <v>0</v>
      </c>
      <c r="N41" s="38">
        <f t="shared" si="1"/>
        <v>279450</v>
      </c>
    </row>
    <row r="42" spans="1:14" ht="15.75">
      <c r="A42" s="24" t="s">
        <v>291</v>
      </c>
      <c r="B42" s="42" t="s">
        <v>62</v>
      </c>
      <c r="C42" s="42"/>
      <c r="D42" s="42"/>
      <c r="E42" s="63">
        <f>SUM(E35:E41)</f>
        <v>0</v>
      </c>
      <c r="F42" s="63">
        <f>SUM(F35:F41)</f>
        <v>0</v>
      </c>
      <c r="G42" s="43">
        <f>SUM(G35:G41)</f>
        <v>1068000</v>
      </c>
      <c r="H42" s="43">
        <f>SUM(H35:H41)</f>
        <v>1077450</v>
      </c>
      <c r="I42" s="43">
        <v>0</v>
      </c>
      <c r="J42" s="43">
        <v>0</v>
      </c>
      <c r="K42" s="43">
        <f>SUM(K35:K41)</f>
        <v>1106000</v>
      </c>
      <c r="L42" s="43">
        <f>SUM(L35:L41)</f>
        <v>1456000</v>
      </c>
      <c r="M42" s="49">
        <f>E42+G42+I42+K42</f>
        <v>2174000</v>
      </c>
      <c r="N42" s="49">
        <f t="shared" si="1"/>
        <v>2533450</v>
      </c>
    </row>
    <row r="43" spans="1:14" ht="15.75">
      <c r="A43" s="23" t="s">
        <v>63</v>
      </c>
      <c r="B43" s="39" t="s">
        <v>64</v>
      </c>
      <c r="C43" s="39"/>
      <c r="D43" s="39"/>
      <c r="E43" s="40">
        <v>662000</v>
      </c>
      <c r="F43" s="40">
        <v>662000</v>
      </c>
      <c r="G43" s="37">
        <v>300000</v>
      </c>
      <c r="H43" s="37">
        <v>452030</v>
      </c>
      <c r="I43" s="37">
        <v>0</v>
      </c>
      <c r="J43" s="37">
        <v>5060</v>
      </c>
      <c r="K43" s="37">
        <v>540000</v>
      </c>
      <c r="L43" s="37">
        <v>716700</v>
      </c>
      <c r="M43" s="38">
        <f t="shared" si="5"/>
        <v>1502000</v>
      </c>
      <c r="N43" s="38">
        <f t="shared" si="1"/>
        <v>1835790</v>
      </c>
    </row>
    <row r="44" spans="1:14" ht="15.75">
      <c r="A44" s="23" t="s">
        <v>65</v>
      </c>
      <c r="B44" s="39" t="s">
        <v>66</v>
      </c>
      <c r="C44" s="39"/>
      <c r="D44" s="39"/>
      <c r="E44" s="40"/>
      <c r="F44" s="40"/>
      <c r="G44" s="37"/>
      <c r="H44" s="37"/>
      <c r="I44" s="37"/>
      <c r="J44" s="37"/>
      <c r="K44" s="37"/>
      <c r="L44" s="37"/>
      <c r="M44" s="38">
        <f t="shared" si="5"/>
        <v>0</v>
      </c>
      <c r="N44" s="38">
        <f t="shared" si="1"/>
        <v>0</v>
      </c>
    </row>
    <row r="45" spans="1:14" ht="15.75">
      <c r="A45" s="24" t="s">
        <v>292</v>
      </c>
      <c r="B45" s="42" t="s">
        <v>67</v>
      </c>
      <c r="C45" s="42"/>
      <c r="D45" s="42"/>
      <c r="E45" s="32">
        <f aca="true" t="shared" si="6" ref="E45:L45">SUM(E43:E44)</f>
        <v>662000</v>
      </c>
      <c r="F45" s="32">
        <f t="shared" si="6"/>
        <v>662000</v>
      </c>
      <c r="G45" s="43">
        <f t="shared" si="6"/>
        <v>300000</v>
      </c>
      <c r="H45" s="43">
        <f t="shared" si="6"/>
        <v>452030</v>
      </c>
      <c r="I45" s="43">
        <f t="shared" si="6"/>
        <v>0</v>
      </c>
      <c r="J45" s="43">
        <f t="shared" si="6"/>
        <v>5060</v>
      </c>
      <c r="K45" s="43">
        <f t="shared" si="6"/>
        <v>540000</v>
      </c>
      <c r="L45" s="43">
        <f t="shared" si="6"/>
        <v>716700</v>
      </c>
      <c r="M45" s="49">
        <f t="shared" si="5"/>
        <v>1502000</v>
      </c>
      <c r="N45" s="49">
        <f t="shared" si="1"/>
        <v>1835790</v>
      </c>
    </row>
    <row r="46" spans="1:14" ht="15.75">
      <c r="A46" s="23" t="s">
        <v>68</v>
      </c>
      <c r="B46" s="39" t="s">
        <v>69</v>
      </c>
      <c r="C46" s="39"/>
      <c r="D46" s="39"/>
      <c r="E46" s="40">
        <v>100000</v>
      </c>
      <c r="F46" s="40">
        <v>100000</v>
      </c>
      <c r="G46" s="37">
        <v>435000</v>
      </c>
      <c r="H46" s="37">
        <v>449960</v>
      </c>
      <c r="I46" s="37">
        <v>30000</v>
      </c>
      <c r="J46" s="37">
        <v>34190</v>
      </c>
      <c r="K46" s="37">
        <v>557000</v>
      </c>
      <c r="L46" s="37">
        <v>557360</v>
      </c>
      <c r="M46" s="38">
        <f t="shared" si="5"/>
        <v>1122000</v>
      </c>
      <c r="N46" s="38">
        <f t="shared" si="1"/>
        <v>1141510</v>
      </c>
    </row>
    <row r="47" spans="1:14" ht="15.75">
      <c r="A47" s="23" t="s">
        <v>70</v>
      </c>
      <c r="B47" s="39" t="s">
        <v>71</v>
      </c>
      <c r="C47" s="39"/>
      <c r="D47" s="39"/>
      <c r="E47" s="40"/>
      <c r="F47" s="40"/>
      <c r="G47" s="37"/>
      <c r="H47" s="37"/>
      <c r="I47" s="37"/>
      <c r="J47" s="37"/>
      <c r="K47" s="37"/>
      <c r="L47" s="37"/>
      <c r="M47" s="38">
        <f t="shared" si="5"/>
        <v>0</v>
      </c>
      <c r="N47" s="38">
        <f t="shared" si="1"/>
        <v>0</v>
      </c>
    </row>
    <row r="48" spans="1:14" ht="15.75">
      <c r="A48" s="23" t="s">
        <v>314</v>
      </c>
      <c r="B48" s="39" t="s">
        <v>72</v>
      </c>
      <c r="C48" s="39"/>
      <c r="D48" s="39"/>
      <c r="E48" s="40"/>
      <c r="F48" s="40"/>
      <c r="G48" s="37"/>
      <c r="H48" s="37"/>
      <c r="I48" s="37"/>
      <c r="J48" s="37"/>
      <c r="K48" s="37"/>
      <c r="L48" s="37"/>
      <c r="M48" s="38">
        <f t="shared" si="5"/>
        <v>0</v>
      </c>
      <c r="N48" s="38">
        <f t="shared" si="1"/>
        <v>0</v>
      </c>
    </row>
    <row r="49" spans="1:14" ht="15.75">
      <c r="A49" s="23" t="s">
        <v>315</v>
      </c>
      <c r="B49" s="39" t="s">
        <v>73</v>
      </c>
      <c r="C49" s="39"/>
      <c r="D49" s="39"/>
      <c r="E49" s="40">
        <v>220000</v>
      </c>
      <c r="F49" s="40">
        <v>20000</v>
      </c>
      <c r="G49" s="37"/>
      <c r="H49" s="37"/>
      <c r="I49" s="37"/>
      <c r="J49" s="37"/>
      <c r="K49" s="37"/>
      <c r="L49" s="37"/>
      <c r="M49" s="38">
        <f t="shared" si="5"/>
        <v>220000</v>
      </c>
      <c r="N49" s="38">
        <f t="shared" si="1"/>
        <v>20000</v>
      </c>
    </row>
    <row r="50" spans="1:14" ht="15.75">
      <c r="A50" s="23" t="s">
        <v>74</v>
      </c>
      <c r="B50" s="39" t="s">
        <v>75</v>
      </c>
      <c r="C50" s="39"/>
      <c r="D50" s="39"/>
      <c r="E50" s="62">
        <v>0</v>
      </c>
      <c r="F50" s="40">
        <v>200000</v>
      </c>
      <c r="G50" s="37"/>
      <c r="H50" s="37"/>
      <c r="I50" s="37"/>
      <c r="J50" s="37"/>
      <c r="K50" s="37"/>
      <c r="L50" s="37"/>
      <c r="M50" s="38">
        <v>0</v>
      </c>
      <c r="N50" s="38">
        <f t="shared" si="1"/>
        <v>200000</v>
      </c>
    </row>
    <row r="51" spans="1:14" ht="15.75">
      <c r="A51" s="24" t="s">
        <v>293</v>
      </c>
      <c r="B51" s="42" t="s">
        <v>76</v>
      </c>
      <c r="C51" s="42"/>
      <c r="D51" s="42"/>
      <c r="E51" s="32">
        <f aca="true" t="shared" si="7" ref="E51:L51">SUM(E46:E50)</f>
        <v>320000</v>
      </c>
      <c r="F51" s="32">
        <f t="shared" si="7"/>
        <v>320000</v>
      </c>
      <c r="G51" s="43">
        <f t="shared" si="7"/>
        <v>435000</v>
      </c>
      <c r="H51" s="43">
        <f t="shared" si="7"/>
        <v>449960</v>
      </c>
      <c r="I51" s="43">
        <f t="shared" si="7"/>
        <v>30000</v>
      </c>
      <c r="J51" s="43">
        <f t="shared" si="7"/>
        <v>34190</v>
      </c>
      <c r="K51" s="43">
        <f t="shared" si="7"/>
        <v>557000</v>
      </c>
      <c r="L51" s="43">
        <f t="shared" si="7"/>
        <v>557360</v>
      </c>
      <c r="M51" s="49">
        <f>E51+G51+I51+K51</f>
        <v>1342000</v>
      </c>
      <c r="N51" s="38">
        <f t="shared" si="1"/>
        <v>1361510</v>
      </c>
    </row>
    <row r="52" spans="1:14" ht="15.75">
      <c r="A52" s="24" t="s">
        <v>294</v>
      </c>
      <c r="B52" s="42" t="s">
        <v>77</v>
      </c>
      <c r="C52" s="42"/>
      <c r="D52" s="42"/>
      <c r="E52" s="32">
        <f aca="true" t="shared" si="8" ref="E52:L52">E31+E34+E42+E45+E51</f>
        <v>1351000</v>
      </c>
      <c r="F52" s="32">
        <f t="shared" si="8"/>
        <v>1351000</v>
      </c>
      <c r="G52" s="43">
        <f t="shared" si="8"/>
        <v>2390000</v>
      </c>
      <c r="H52" s="43">
        <f t="shared" si="8"/>
        <v>2621830</v>
      </c>
      <c r="I52" s="43">
        <f t="shared" si="8"/>
        <v>150000</v>
      </c>
      <c r="J52" s="43">
        <f t="shared" si="8"/>
        <v>174780</v>
      </c>
      <c r="K52" s="43">
        <f t="shared" si="8"/>
        <v>3160000</v>
      </c>
      <c r="L52" s="43">
        <f t="shared" si="8"/>
        <v>3711400</v>
      </c>
      <c r="M52" s="49">
        <f>E52+G52+I52+K52</f>
        <v>7051000</v>
      </c>
      <c r="N52" s="44">
        <f>F52+H52+J52+L52</f>
        <v>7859010</v>
      </c>
    </row>
    <row r="53" spans="1:14" ht="15.75">
      <c r="A53" s="26" t="s">
        <v>78</v>
      </c>
      <c r="B53" s="39" t="s">
        <v>79</v>
      </c>
      <c r="C53" s="39"/>
      <c r="D53" s="39"/>
      <c r="E53" s="40"/>
      <c r="F53" s="40"/>
      <c r="G53" s="37"/>
      <c r="H53" s="37"/>
      <c r="I53" s="37"/>
      <c r="J53" s="37"/>
      <c r="K53" s="37"/>
      <c r="L53" s="37"/>
      <c r="M53" s="38"/>
      <c r="N53" s="38"/>
    </row>
    <row r="54" spans="1:14" ht="15.75">
      <c r="A54" s="26" t="s">
        <v>295</v>
      </c>
      <c r="B54" s="39" t="s">
        <v>80</v>
      </c>
      <c r="C54" s="39"/>
      <c r="D54" s="39"/>
      <c r="E54" s="40"/>
      <c r="F54" s="40"/>
      <c r="G54" s="37"/>
      <c r="H54" s="37"/>
      <c r="I54" s="37"/>
      <c r="J54" s="37"/>
      <c r="K54" s="37"/>
      <c r="L54" s="37"/>
      <c r="M54" s="38"/>
      <c r="N54" s="38"/>
    </row>
    <row r="55" spans="1:14" ht="15.75">
      <c r="A55" s="46" t="s">
        <v>316</v>
      </c>
      <c r="B55" s="39" t="s">
        <v>81</v>
      </c>
      <c r="C55" s="39"/>
      <c r="D55" s="39"/>
      <c r="E55" s="40"/>
      <c r="F55" s="40"/>
      <c r="G55" s="37"/>
      <c r="H55" s="37"/>
      <c r="I55" s="37"/>
      <c r="J55" s="37"/>
      <c r="K55" s="37"/>
      <c r="L55" s="37"/>
      <c r="M55" s="38"/>
      <c r="N55" s="38"/>
    </row>
    <row r="56" spans="1:14" ht="15.75">
      <c r="A56" s="46" t="s">
        <v>317</v>
      </c>
      <c r="B56" s="39" t="s">
        <v>82</v>
      </c>
      <c r="C56" s="39"/>
      <c r="D56" s="39"/>
      <c r="E56" s="40"/>
      <c r="F56" s="40"/>
      <c r="G56" s="37"/>
      <c r="H56" s="37"/>
      <c r="I56" s="37"/>
      <c r="J56" s="37"/>
      <c r="K56" s="37"/>
      <c r="L56" s="37"/>
      <c r="M56" s="38"/>
      <c r="N56" s="38"/>
    </row>
    <row r="57" spans="1:14" ht="15.75">
      <c r="A57" s="46" t="s">
        <v>318</v>
      </c>
      <c r="B57" s="39" t="s">
        <v>83</v>
      </c>
      <c r="C57" s="39"/>
      <c r="D57" s="39"/>
      <c r="E57" s="40"/>
      <c r="F57" s="40"/>
      <c r="G57" s="37"/>
      <c r="H57" s="37"/>
      <c r="I57" s="37"/>
      <c r="J57" s="37"/>
      <c r="K57" s="37"/>
      <c r="L57" s="37"/>
      <c r="M57" s="38"/>
      <c r="N57" s="38"/>
    </row>
    <row r="58" spans="1:14" ht="15.75">
      <c r="A58" s="26" t="s">
        <v>319</v>
      </c>
      <c r="B58" s="39" t="s">
        <v>84</v>
      </c>
      <c r="C58" s="39"/>
      <c r="D58" s="39"/>
      <c r="E58" s="40"/>
      <c r="F58" s="40"/>
      <c r="G58" s="37"/>
      <c r="H58" s="37"/>
      <c r="I58" s="37"/>
      <c r="J58" s="37"/>
      <c r="K58" s="37"/>
      <c r="L58" s="37"/>
      <c r="M58" s="38"/>
      <c r="N58" s="38"/>
    </row>
    <row r="59" spans="1:14" ht="15.75">
      <c r="A59" s="26" t="s">
        <v>320</v>
      </c>
      <c r="B59" s="39" t="s">
        <v>85</v>
      </c>
      <c r="C59" s="39"/>
      <c r="D59" s="39"/>
      <c r="E59" s="40"/>
      <c r="F59" s="40"/>
      <c r="G59" s="37"/>
      <c r="H59" s="37"/>
      <c r="I59" s="37"/>
      <c r="J59" s="37"/>
      <c r="K59" s="37"/>
      <c r="L59" s="37"/>
      <c r="M59" s="38"/>
      <c r="N59" s="38"/>
    </row>
    <row r="60" spans="1:14" ht="15.75">
      <c r="A60" s="26" t="s">
        <v>321</v>
      </c>
      <c r="B60" s="39" t="s">
        <v>86</v>
      </c>
      <c r="C60" s="39"/>
      <c r="D60" s="39"/>
      <c r="E60" s="40"/>
      <c r="F60" s="40"/>
      <c r="G60" s="37"/>
      <c r="H60" s="37"/>
      <c r="I60" s="37"/>
      <c r="J60" s="37"/>
      <c r="K60" s="37"/>
      <c r="L60" s="37"/>
      <c r="M60" s="38"/>
      <c r="N60" s="38"/>
    </row>
    <row r="61" spans="1:14" ht="15.75">
      <c r="A61" s="27" t="s">
        <v>296</v>
      </c>
      <c r="B61" s="42" t="s">
        <v>87</v>
      </c>
      <c r="C61" s="42"/>
      <c r="D61" s="42"/>
      <c r="E61" s="32"/>
      <c r="F61" s="32"/>
      <c r="G61" s="37"/>
      <c r="H61" s="37"/>
      <c r="I61" s="37"/>
      <c r="J61" s="37"/>
      <c r="K61" s="37"/>
      <c r="L61" s="37"/>
      <c r="M61" s="38"/>
      <c r="N61" s="38"/>
    </row>
    <row r="62" spans="1:14" ht="15.75">
      <c r="A62" s="47" t="s">
        <v>322</v>
      </c>
      <c r="B62" s="39" t="s">
        <v>88</v>
      </c>
      <c r="C62" s="39"/>
      <c r="D62" s="39"/>
      <c r="E62" s="40"/>
      <c r="F62" s="40"/>
      <c r="G62" s="37"/>
      <c r="H62" s="37"/>
      <c r="I62" s="37"/>
      <c r="J62" s="37"/>
      <c r="K62" s="37"/>
      <c r="L62" s="37"/>
      <c r="M62" s="38"/>
      <c r="N62" s="38"/>
    </row>
    <row r="63" spans="1:14" ht="15.75">
      <c r="A63" s="47" t="s">
        <v>89</v>
      </c>
      <c r="B63" s="39" t="s">
        <v>90</v>
      </c>
      <c r="C63" s="39"/>
      <c r="D63" s="39"/>
      <c r="E63" s="40"/>
      <c r="F63" s="40"/>
      <c r="G63" s="37"/>
      <c r="H63" s="37"/>
      <c r="I63" s="37"/>
      <c r="J63" s="37"/>
      <c r="K63" s="37"/>
      <c r="L63" s="37"/>
      <c r="M63" s="38"/>
      <c r="N63" s="38"/>
    </row>
    <row r="64" spans="1:14" ht="15.75">
      <c r="A64" s="47" t="s">
        <v>91</v>
      </c>
      <c r="B64" s="39" t="s">
        <v>92</v>
      </c>
      <c r="C64" s="39"/>
      <c r="D64" s="39"/>
      <c r="E64" s="40"/>
      <c r="F64" s="40"/>
      <c r="G64" s="37"/>
      <c r="H64" s="37"/>
      <c r="I64" s="37"/>
      <c r="J64" s="37"/>
      <c r="K64" s="37"/>
      <c r="L64" s="37"/>
      <c r="M64" s="38"/>
      <c r="N64" s="38"/>
    </row>
    <row r="65" spans="1:14" ht="29.25" customHeight="1">
      <c r="A65" s="47" t="s">
        <v>297</v>
      </c>
      <c r="B65" s="39" t="s">
        <v>93</v>
      </c>
      <c r="C65" s="39"/>
      <c r="D65" s="39"/>
      <c r="E65" s="40"/>
      <c r="F65" s="40"/>
      <c r="G65" s="37"/>
      <c r="H65" s="37"/>
      <c r="I65" s="37"/>
      <c r="J65" s="37"/>
      <c r="K65" s="37"/>
      <c r="L65" s="37"/>
      <c r="M65" s="38"/>
      <c r="N65" s="38"/>
    </row>
    <row r="66" spans="1:14" ht="15.75">
      <c r="A66" s="47" t="s">
        <v>323</v>
      </c>
      <c r="B66" s="39" t="s">
        <v>94</v>
      </c>
      <c r="C66" s="39"/>
      <c r="D66" s="39"/>
      <c r="E66" s="40"/>
      <c r="F66" s="40"/>
      <c r="G66" s="37"/>
      <c r="H66" s="37"/>
      <c r="I66" s="37"/>
      <c r="J66" s="37"/>
      <c r="K66" s="37"/>
      <c r="L66" s="37"/>
      <c r="M66" s="38"/>
      <c r="N66" s="38"/>
    </row>
    <row r="67" spans="1:14" ht="15.75">
      <c r="A67" s="47" t="s">
        <v>298</v>
      </c>
      <c r="B67" s="39" t="s">
        <v>95</v>
      </c>
      <c r="C67" s="39"/>
      <c r="D67" s="39"/>
      <c r="E67" s="40"/>
      <c r="F67" s="40"/>
      <c r="G67" s="37"/>
      <c r="H67" s="37"/>
      <c r="I67" s="37"/>
      <c r="J67" s="37"/>
      <c r="K67" s="37"/>
      <c r="L67" s="37"/>
      <c r="M67" s="38"/>
      <c r="N67" s="38"/>
    </row>
    <row r="68" spans="1:14" ht="15.75">
      <c r="A68" s="47" t="s">
        <v>324</v>
      </c>
      <c r="B68" s="39" t="s">
        <v>96</v>
      </c>
      <c r="C68" s="39"/>
      <c r="D68" s="39"/>
      <c r="E68" s="40"/>
      <c r="F68" s="40"/>
      <c r="G68" s="37"/>
      <c r="H68" s="37"/>
      <c r="I68" s="37"/>
      <c r="J68" s="37"/>
      <c r="K68" s="37"/>
      <c r="L68" s="37"/>
      <c r="M68" s="38"/>
      <c r="N68" s="38"/>
    </row>
    <row r="69" spans="1:14" ht="15.75">
      <c r="A69" s="47" t="s">
        <v>325</v>
      </c>
      <c r="B69" s="39" t="s">
        <v>97</v>
      </c>
      <c r="C69" s="39"/>
      <c r="D69" s="39"/>
      <c r="E69" s="40"/>
      <c r="F69" s="40"/>
      <c r="G69" s="37"/>
      <c r="H69" s="37"/>
      <c r="I69" s="37"/>
      <c r="J69" s="37"/>
      <c r="K69" s="37"/>
      <c r="L69" s="37"/>
      <c r="M69" s="38"/>
      <c r="N69" s="38"/>
    </row>
    <row r="70" spans="1:14" ht="15.75">
      <c r="A70" s="47" t="s">
        <v>98</v>
      </c>
      <c r="B70" s="39" t="s">
        <v>99</v>
      </c>
      <c r="C70" s="39"/>
      <c r="D70" s="39"/>
      <c r="E70" s="40"/>
      <c r="F70" s="40"/>
      <c r="G70" s="37"/>
      <c r="H70" s="37"/>
      <c r="I70" s="37"/>
      <c r="J70" s="37"/>
      <c r="K70" s="37"/>
      <c r="L70" s="37"/>
      <c r="M70" s="38"/>
      <c r="N70" s="38"/>
    </row>
    <row r="71" spans="1:14" ht="15.75">
      <c r="A71" s="48" t="s">
        <v>100</v>
      </c>
      <c r="B71" s="39" t="s">
        <v>101</v>
      </c>
      <c r="C71" s="39"/>
      <c r="D71" s="39"/>
      <c r="E71" s="40"/>
      <c r="F71" s="40"/>
      <c r="G71" s="37"/>
      <c r="H71" s="37"/>
      <c r="I71" s="37"/>
      <c r="J71" s="37"/>
      <c r="K71" s="37"/>
      <c r="L71" s="37"/>
      <c r="M71" s="38"/>
      <c r="N71" s="38"/>
    </row>
    <row r="72" spans="1:14" ht="15.75">
      <c r="A72" s="47" t="s">
        <v>326</v>
      </c>
      <c r="B72" s="39" t="s">
        <v>102</v>
      </c>
      <c r="C72" s="39"/>
      <c r="D72" s="39"/>
      <c r="E72" s="40"/>
      <c r="F72" s="40"/>
      <c r="G72" s="37"/>
      <c r="H72" s="37"/>
      <c r="I72" s="37"/>
      <c r="J72" s="37"/>
      <c r="K72" s="37"/>
      <c r="L72" s="37"/>
      <c r="M72" s="38"/>
      <c r="N72" s="38"/>
    </row>
    <row r="73" spans="1:14" ht="15.75">
      <c r="A73" s="48" t="s">
        <v>407</v>
      </c>
      <c r="B73" s="39" t="s">
        <v>103</v>
      </c>
      <c r="C73" s="39"/>
      <c r="D73" s="39"/>
      <c r="E73" s="40"/>
      <c r="F73" s="40"/>
      <c r="G73" s="37"/>
      <c r="H73" s="37"/>
      <c r="I73" s="37"/>
      <c r="J73" s="37"/>
      <c r="K73" s="37"/>
      <c r="L73" s="37"/>
      <c r="M73" s="38"/>
      <c r="N73" s="38"/>
    </row>
    <row r="74" spans="1:14" ht="15.75">
      <c r="A74" s="48" t="s">
        <v>408</v>
      </c>
      <c r="B74" s="39" t="s">
        <v>103</v>
      </c>
      <c r="C74" s="39"/>
      <c r="D74" s="39"/>
      <c r="E74" s="40"/>
      <c r="F74" s="40"/>
      <c r="G74" s="37"/>
      <c r="H74" s="37"/>
      <c r="I74" s="37"/>
      <c r="J74" s="37"/>
      <c r="K74" s="37"/>
      <c r="L74" s="37"/>
      <c r="M74" s="38"/>
      <c r="N74" s="38"/>
    </row>
    <row r="75" spans="1:14" ht="15.75">
      <c r="A75" s="27" t="s">
        <v>299</v>
      </c>
      <c r="B75" s="42" t="s">
        <v>104</v>
      </c>
      <c r="C75" s="42"/>
      <c r="D75" s="42"/>
      <c r="E75" s="32"/>
      <c r="F75" s="32"/>
      <c r="G75" s="37"/>
      <c r="H75" s="37"/>
      <c r="I75" s="37"/>
      <c r="J75" s="37"/>
      <c r="K75" s="37"/>
      <c r="L75" s="37"/>
      <c r="M75" s="38"/>
      <c r="N75" s="38"/>
    </row>
    <row r="76" spans="1:14" ht="15.75">
      <c r="A76" s="30" t="s">
        <v>398</v>
      </c>
      <c r="B76" s="42"/>
      <c r="C76" s="42"/>
      <c r="D76" s="42"/>
      <c r="E76" s="32"/>
      <c r="F76" s="32"/>
      <c r="G76" s="43"/>
      <c r="H76" s="43"/>
      <c r="I76" s="43"/>
      <c r="J76" s="43"/>
      <c r="K76" s="43"/>
      <c r="L76" s="43"/>
      <c r="M76" s="49"/>
      <c r="N76" s="49"/>
    </row>
    <row r="77" spans="1:14" ht="15.75">
      <c r="A77" s="50" t="s">
        <v>105</v>
      </c>
      <c r="B77" s="39" t="s">
        <v>106</v>
      </c>
      <c r="C77" s="39"/>
      <c r="D77" s="39"/>
      <c r="E77" s="40"/>
      <c r="F77" s="40"/>
      <c r="G77" s="37"/>
      <c r="H77" s="37"/>
      <c r="I77" s="37"/>
      <c r="J77" s="37"/>
      <c r="K77" s="37"/>
      <c r="L77" s="37"/>
      <c r="M77" s="38"/>
      <c r="N77" s="38"/>
    </row>
    <row r="78" spans="1:14" ht="15.75">
      <c r="A78" s="50" t="s">
        <v>327</v>
      </c>
      <c r="B78" s="39" t="s">
        <v>107</v>
      </c>
      <c r="C78" s="39"/>
      <c r="D78" s="39"/>
      <c r="E78" s="40"/>
      <c r="F78" s="40"/>
      <c r="G78" s="37"/>
      <c r="H78" s="37"/>
      <c r="I78" s="37"/>
      <c r="J78" s="37"/>
      <c r="K78" s="37"/>
      <c r="L78" s="37"/>
      <c r="M78" s="38"/>
      <c r="N78" s="38"/>
    </row>
    <row r="79" spans="1:14" ht="15.75">
      <c r="A79" s="50" t="s">
        <v>108</v>
      </c>
      <c r="B79" s="39" t="s">
        <v>109</v>
      </c>
      <c r="C79" s="39"/>
      <c r="D79" s="39"/>
      <c r="E79" s="40"/>
      <c r="F79" s="40"/>
      <c r="G79" s="37"/>
      <c r="H79" s="37"/>
      <c r="I79" s="37"/>
      <c r="J79" s="37"/>
      <c r="K79" s="37"/>
      <c r="L79" s="37"/>
      <c r="M79" s="38"/>
      <c r="N79" s="38"/>
    </row>
    <row r="80" spans="1:14" ht="15.75">
      <c r="A80" s="50" t="s">
        <v>110</v>
      </c>
      <c r="B80" s="39" t="s">
        <v>111</v>
      </c>
      <c r="C80" s="39"/>
      <c r="D80" s="39"/>
      <c r="E80" s="40"/>
      <c r="F80" s="40"/>
      <c r="G80" s="37"/>
      <c r="H80" s="37"/>
      <c r="I80" s="37"/>
      <c r="J80" s="37"/>
      <c r="K80" s="37"/>
      <c r="L80" s="37"/>
      <c r="M80" s="38"/>
      <c r="N80" s="38"/>
    </row>
    <row r="81" spans="1:14" ht="15.75">
      <c r="A81" s="22" t="s">
        <v>112</v>
      </c>
      <c r="B81" s="39" t="s">
        <v>113</v>
      </c>
      <c r="C81" s="39"/>
      <c r="D81" s="39"/>
      <c r="E81" s="40"/>
      <c r="F81" s="40"/>
      <c r="G81" s="37"/>
      <c r="H81" s="37"/>
      <c r="I81" s="37"/>
      <c r="J81" s="37"/>
      <c r="K81" s="37"/>
      <c r="L81" s="37"/>
      <c r="M81" s="38"/>
      <c r="N81" s="38"/>
    </row>
    <row r="82" spans="1:14" ht="15.75">
      <c r="A82" s="22" t="s">
        <v>114</v>
      </c>
      <c r="B82" s="39" t="s">
        <v>115</v>
      </c>
      <c r="C82" s="39"/>
      <c r="D82" s="39"/>
      <c r="E82" s="40"/>
      <c r="F82" s="40"/>
      <c r="G82" s="37"/>
      <c r="H82" s="37"/>
      <c r="I82" s="37"/>
      <c r="J82" s="37"/>
      <c r="K82" s="37"/>
      <c r="L82" s="37"/>
      <c r="M82" s="38"/>
      <c r="N82" s="38"/>
    </row>
    <row r="83" spans="1:14" ht="15.75">
      <c r="A83" s="22" t="s">
        <v>116</v>
      </c>
      <c r="B83" s="39" t="s">
        <v>117</v>
      </c>
      <c r="C83" s="39"/>
      <c r="D83" s="39"/>
      <c r="E83" s="40"/>
      <c r="F83" s="40"/>
      <c r="G83" s="37"/>
      <c r="H83" s="37"/>
      <c r="I83" s="37"/>
      <c r="J83" s="37"/>
      <c r="K83" s="37"/>
      <c r="L83" s="37"/>
      <c r="M83" s="38"/>
      <c r="N83" s="38"/>
    </row>
    <row r="84" spans="1:14" ht="15.75">
      <c r="A84" s="25" t="s">
        <v>300</v>
      </c>
      <c r="B84" s="42" t="s">
        <v>118</v>
      </c>
      <c r="C84" s="42"/>
      <c r="D84" s="42"/>
      <c r="E84" s="32"/>
      <c r="F84" s="32"/>
      <c r="G84" s="37"/>
      <c r="H84" s="37"/>
      <c r="I84" s="37"/>
      <c r="J84" s="37"/>
      <c r="K84" s="37"/>
      <c r="L84" s="37"/>
      <c r="M84" s="38"/>
      <c r="N84" s="38"/>
    </row>
    <row r="85" spans="1:14" ht="15.75">
      <c r="A85" s="26" t="s">
        <v>119</v>
      </c>
      <c r="B85" s="39" t="s">
        <v>120</v>
      </c>
      <c r="C85" s="39"/>
      <c r="D85" s="39"/>
      <c r="E85" s="40"/>
      <c r="F85" s="40"/>
      <c r="G85" s="37"/>
      <c r="H85" s="37"/>
      <c r="I85" s="37"/>
      <c r="J85" s="37"/>
      <c r="K85" s="37"/>
      <c r="L85" s="37"/>
      <c r="M85" s="38"/>
      <c r="N85" s="38"/>
    </row>
    <row r="86" spans="1:14" ht="15.75">
      <c r="A86" s="26" t="s">
        <v>121</v>
      </c>
      <c r="B86" s="39" t="s">
        <v>122</v>
      </c>
      <c r="C86" s="39"/>
      <c r="D86" s="39"/>
      <c r="E86" s="40"/>
      <c r="F86" s="40"/>
      <c r="G86" s="37"/>
      <c r="H86" s="37"/>
      <c r="I86" s="37"/>
      <c r="J86" s="37"/>
      <c r="K86" s="37"/>
      <c r="L86" s="37"/>
      <c r="M86" s="38"/>
      <c r="N86" s="38"/>
    </row>
    <row r="87" spans="1:14" ht="15.75">
      <c r="A87" s="26" t="s">
        <v>123</v>
      </c>
      <c r="B87" s="39" t="s">
        <v>124</v>
      </c>
      <c r="C87" s="39"/>
      <c r="D87" s="39"/>
      <c r="E87" s="40"/>
      <c r="F87" s="40"/>
      <c r="G87" s="37"/>
      <c r="H87" s="37"/>
      <c r="I87" s="37"/>
      <c r="J87" s="37"/>
      <c r="K87" s="37"/>
      <c r="L87" s="37"/>
      <c r="M87" s="38"/>
      <c r="N87" s="38"/>
    </row>
    <row r="88" spans="1:14" ht="15.75">
      <c r="A88" s="26" t="s">
        <v>125</v>
      </c>
      <c r="B88" s="39" t="s">
        <v>126</v>
      </c>
      <c r="C88" s="39"/>
      <c r="D88" s="39"/>
      <c r="E88" s="40"/>
      <c r="F88" s="40"/>
      <c r="G88" s="37"/>
      <c r="H88" s="37"/>
      <c r="I88" s="37"/>
      <c r="J88" s="37"/>
      <c r="K88" s="37"/>
      <c r="L88" s="37"/>
      <c r="M88" s="38"/>
      <c r="N88" s="38"/>
    </row>
    <row r="89" spans="1:14" ht="15.75">
      <c r="A89" s="27" t="s">
        <v>301</v>
      </c>
      <c r="B89" s="42" t="s">
        <v>127</v>
      </c>
      <c r="C89" s="42"/>
      <c r="D89" s="42"/>
      <c r="E89" s="32"/>
      <c r="F89" s="32"/>
      <c r="G89" s="37"/>
      <c r="H89" s="37"/>
      <c r="I89" s="37"/>
      <c r="J89" s="37"/>
      <c r="K89" s="37"/>
      <c r="L89" s="37"/>
      <c r="M89" s="38"/>
      <c r="N89" s="38"/>
    </row>
    <row r="90" spans="1:14" ht="15.75">
      <c r="A90" s="26" t="s">
        <v>128</v>
      </c>
      <c r="B90" s="39" t="s">
        <v>129</v>
      </c>
      <c r="C90" s="39"/>
      <c r="D90" s="39"/>
      <c r="E90" s="40"/>
      <c r="F90" s="40"/>
      <c r="G90" s="37"/>
      <c r="H90" s="37"/>
      <c r="I90" s="37"/>
      <c r="J90" s="37"/>
      <c r="K90" s="37"/>
      <c r="L90" s="37"/>
      <c r="M90" s="38"/>
      <c r="N90" s="38"/>
    </row>
    <row r="91" spans="1:14" ht="15.75">
      <c r="A91" s="26" t="s">
        <v>328</v>
      </c>
      <c r="B91" s="39" t="s">
        <v>130</v>
      </c>
      <c r="C91" s="39"/>
      <c r="D91" s="39"/>
      <c r="E91" s="40"/>
      <c r="F91" s="40"/>
      <c r="G91" s="37"/>
      <c r="H91" s="37"/>
      <c r="I91" s="37"/>
      <c r="J91" s="37"/>
      <c r="K91" s="37"/>
      <c r="L91" s="37"/>
      <c r="M91" s="38"/>
      <c r="N91" s="38"/>
    </row>
    <row r="92" spans="1:14" ht="15.75">
      <c r="A92" s="26" t="s">
        <v>329</v>
      </c>
      <c r="B92" s="39" t="s">
        <v>131</v>
      </c>
      <c r="C92" s="39"/>
      <c r="D92" s="39"/>
      <c r="E92" s="40"/>
      <c r="F92" s="40"/>
      <c r="G92" s="37"/>
      <c r="H92" s="37"/>
      <c r="I92" s="37"/>
      <c r="J92" s="37"/>
      <c r="K92" s="37"/>
      <c r="L92" s="37"/>
      <c r="M92" s="38"/>
      <c r="N92" s="38"/>
    </row>
    <row r="93" spans="1:14" ht="15.75">
      <c r="A93" s="26" t="s">
        <v>330</v>
      </c>
      <c r="B93" s="39" t="s">
        <v>132</v>
      </c>
      <c r="C93" s="39"/>
      <c r="D93" s="39"/>
      <c r="E93" s="40"/>
      <c r="F93" s="40"/>
      <c r="G93" s="37"/>
      <c r="H93" s="37"/>
      <c r="I93" s="37"/>
      <c r="J93" s="37"/>
      <c r="K93" s="37"/>
      <c r="L93" s="37"/>
      <c r="M93" s="38"/>
      <c r="N93" s="38"/>
    </row>
    <row r="94" spans="1:14" ht="15.75">
      <c r="A94" s="26" t="s">
        <v>331</v>
      </c>
      <c r="B94" s="39" t="s">
        <v>133</v>
      </c>
      <c r="C94" s="39"/>
      <c r="D94" s="39"/>
      <c r="E94" s="40"/>
      <c r="F94" s="40"/>
      <c r="G94" s="37"/>
      <c r="H94" s="37"/>
      <c r="I94" s="37"/>
      <c r="J94" s="37"/>
      <c r="K94" s="37"/>
      <c r="L94" s="37"/>
      <c r="M94" s="38"/>
      <c r="N94" s="38"/>
    </row>
    <row r="95" spans="1:14" ht="15.75">
      <c r="A95" s="26" t="s">
        <v>332</v>
      </c>
      <c r="B95" s="39" t="s">
        <v>134</v>
      </c>
      <c r="C95" s="39"/>
      <c r="D95" s="39"/>
      <c r="E95" s="40"/>
      <c r="F95" s="40"/>
      <c r="G95" s="37"/>
      <c r="H95" s="37"/>
      <c r="I95" s="37"/>
      <c r="J95" s="37"/>
      <c r="K95" s="37"/>
      <c r="L95" s="37"/>
      <c r="M95" s="38"/>
      <c r="N95" s="38"/>
    </row>
    <row r="96" spans="1:14" ht="15.75">
      <c r="A96" s="26" t="s">
        <v>135</v>
      </c>
      <c r="B96" s="39" t="s">
        <v>136</v>
      </c>
      <c r="C96" s="39"/>
      <c r="D96" s="39"/>
      <c r="E96" s="40"/>
      <c r="F96" s="40"/>
      <c r="G96" s="37"/>
      <c r="H96" s="37"/>
      <c r="I96" s="37"/>
      <c r="J96" s="37"/>
      <c r="K96" s="37"/>
      <c r="L96" s="37"/>
      <c r="M96" s="38"/>
      <c r="N96" s="38"/>
    </row>
    <row r="97" spans="1:14" ht="15.75">
      <c r="A97" s="26" t="s">
        <v>333</v>
      </c>
      <c r="B97" s="39" t="s">
        <v>137</v>
      </c>
      <c r="C97" s="39"/>
      <c r="D97" s="39"/>
      <c r="E97" s="40"/>
      <c r="F97" s="40"/>
      <c r="G97" s="37"/>
      <c r="H97" s="37"/>
      <c r="I97" s="37"/>
      <c r="J97" s="37"/>
      <c r="K97" s="37"/>
      <c r="L97" s="37"/>
      <c r="M97" s="38"/>
      <c r="N97" s="38"/>
    </row>
    <row r="98" spans="1:14" ht="15.75">
      <c r="A98" s="27" t="s">
        <v>302</v>
      </c>
      <c r="B98" s="42" t="s">
        <v>138</v>
      </c>
      <c r="C98" s="42"/>
      <c r="D98" s="42"/>
      <c r="E98" s="32"/>
      <c r="F98" s="32"/>
      <c r="G98" s="37"/>
      <c r="H98" s="37"/>
      <c r="I98" s="37"/>
      <c r="J98" s="37"/>
      <c r="K98" s="37"/>
      <c r="L98" s="37"/>
      <c r="M98" s="38"/>
      <c r="N98" s="38"/>
    </row>
    <row r="99" spans="1:14" ht="15.75">
      <c r="A99" s="30" t="s">
        <v>397</v>
      </c>
      <c r="B99" s="42"/>
      <c r="C99" s="42"/>
      <c r="D99" s="42"/>
      <c r="E99" s="32"/>
      <c r="F99" s="32"/>
      <c r="G99" s="37"/>
      <c r="H99" s="37"/>
      <c r="I99" s="37"/>
      <c r="J99" s="37"/>
      <c r="K99" s="37"/>
      <c r="L99" s="37"/>
      <c r="M99" s="38"/>
      <c r="N99" s="38"/>
    </row>
    <row r="100" spans="1:14" ht="15.75">
      <c r="A100" s="11" t="s">
        <v>341</v>
      </c>
      <c r="B100" s="31" t="s">
        <v>139</v>
      </c>
      <c r="C100" s="31"/>
      <c r="D100" s="31"/>
      <c r="E100" s="32">
        <f>E26+E27+E52+E61+E75+E84+E89+E98</f>
        <v>9126000</v>
      </c>
      <c r="F100" s="32">
        <f>F26+F27+F52+F61+F75+F84+F89+F98</f>
        <v>9126000</v>
      </c>
      <c r="G100" s="32">
        <f aca="true" t="shared" si="9" ref="G100:N100">G26+G27+G52+G61+G75+G84+G89+G98</f>
        <v>26946000</v>
      </c>
      <c r="H100" s="32">
        <f t="shared" si="9"/>
        <v>28050052</v>
      </c>
      <c r="I100" s="32">
        <f t="shared" si="9"/>
        <v>7462000</v>
      </c>
      <c r="J100" s="32">
        <f t="shared" si="9"/>
        <v>7905487</v>
      </c>
      <c r="K100" s="32">
        <f t="shared" si="9"/>
        <v>16466000</v>
      </c>
      <c r="L100" s="32">
        <f t="shared" si="9"/>
        <v>17375860</v>
      </c>
      <c r="M100" s="32">
        <f t="shared" si="9"/>
        <v>60000000</v>
      </c>
      <c r="N100" s="32">
        <f t="shared" si="9"/>
        <v>62457399</v>
      </c>
    </row>
    <row r="101" spans="1:32" ht="15.75">
      <c r="A101" s="26" t="s">
        <v>334</v>
      </c>
      <c r="B101" s="23" t="s">
        <v>140</v>
      </c>
      <c r="C101" s="23"/>
      <c r="D101" s="23"/>
      <c r="E101" s="51"/>
      <c r="F101" s="51"/>
      <c r="G101" s="52"/>
      <c r="H101" s="52"/>
      <c r="I101" s="52"/>
      <c r="J101" s="52"/>
      <c r="K101" s="52"/>
      <c r="L101" s="52"/>
      <c r="M101" s="52"/>
      <c r="N101" s="52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2"/>
      <c r="AF101" s="2"/>
    </row>
    <row r="102" spans="1:32" ht="15.75">
      <c r="A102" s="26" t="s">
        <v>141</v>
      </c>
      <c r="B102" s="23" t="s">
        <v>142</v>
      </c>
      <c r="C102" s="23"/>
      <c r="D102" s="23"/>
      <c r="E102" s="51"/>
      <c r="F102" s="51"/>
      <c r="G102" s="52"/>
      <c r="H102" s="52"/>
      <c r="I102" s="52"/>
      <c r="J102" s="52"/>
      <c r="K102" s="52"/>
      <c r="L102" s="52"/>
      <c r="M102" s="52"/>
      <c r="N102" s="52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2"/>
      <c r="AF102" s="2"/>
    </row>
    <row r="103" spans="1:32" ht="15.75">
      <c r="A103" s="26" t="s">
        <v>335</v>
      </c>
      <c r="B103" s="23" t="s">
        <v>143</v>
      </c>
      <c r="C103" s="23"/>
      <c r="D103" s="23"/>
      <c r="E103" s="51"/>
      <c r="F103" s="51"/>
      <c r="G103" s="52"/>
      <c r="H103" s="52"/>
      <c r="I103" s="52"/>
      <c r="J103" s="52"/>
      <c r="K103" s="52"/>
      <c r="L103" s="52"/>
      <c r="M103" s="52"/>
      <c r="N103" s="52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2"/>
      <c r="AF103" s="2"/>
    </row>
    <row r="104" spans="1:32" ht="15.75">
      <c r="A104" s="27" t="s">
        <v>303</v>
      </c>
      <c r="B104" s="24" t="s">
        <v>144</v>
      </c>
      <c r="C104" s="24"/>
      <c r="D104" s="24"/>
      <c r="E104" s="33"/>
      <c r="F104" s="33"/>
      <c r="G104" s="53"/>
      <c r="H104" s="53"/>
      <c r="I104" s="53"/>
      <c r="J104" s="53"/>
      <c r="K104" s="53"/>
      <c r="L104" s="53"/>
      <c r="M104" s="53"/>
      <c r="N104" s="5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2"/>
      <c r="AF104" s="2"/>
    </row>
    <row r="105" spans="1:32" ht="15.75">
      <c r="A105" s="28" t="s">
        <v>336</v>
      </c>
      <c r="B105" s="23" t="s">
        <v>145</v>
      </c>
      <c r="C105" s="23"/>
      <c r="D105" s="23"/>
      <c r="E105" s="51"/>
      <c r="F105" s="51"/>
      <c r="G105" s="54"/>
      <c r="H105" s="54"/>
      <c r="I105" s="54"/>
      <c r="J105" s="54"/>
      <c r="K105" s="54"/>
      <c r="L105" s="54"/>
      <c r="M105" s="54"/>
      <c r="N105" s="5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2"/>
      <c r="AF105" s="2"/>
    </row>
    <row r="106" spans="1:32" ht="15.75">
      <c r="A106" s="28" t="s">
        <v>306</v>
      </c>
      <c r="B106" s="23" t="s">
        <v>146</v>
      </c>
      <c r="C106" s="23"/>
      <c r="D106" s="23"/>
      <c r="E106" s="51"/>
      <c r="F106" s="51"/>
      <c r="G106" s="54"/>
      <c r="H106" s="54"/>
      <c r="I106" s="54"/>
      <c r="J106" s="54"/>
      <c r="K106" s="54"/>
      <c r="L106" s="54"/>
      <c r="M106" s="54"/>
      <c r="N106" s="5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2"/>
      <c r="AF106" s="2"/>
    </row>
    <row r="107" spans="1:32" ht="15.75">
      <c r="A107" s="26" t="s">
        <v>147</v>
      </c>
      <c r="B107" s="23" t="s">
        <v>148</v>
      </c>
      <c r="C107" s="23"/>
      <c r="D107" s="23"/>
      <c r="E107" s="51"/>
      <c r="F107" s="51"/>
      <c r="G107" s="52"/>
      <c r="H107" s="52"/>
      <c r="I107" s="52"/>
      <c r="J107" s="52"/>
      <c r="K107" s="52"/>
      <c r="L107" s="52"/>
      <c r="M107" s="52"/>
      <c r="N107" s="52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2"/>
      <c r="AF107" s="2"/>
    </row>
    <row r="108" spans="1:32" ht="15.75">
      <c r="A108" s="26" t="s">
        <v>337</v>
      </c>
      <c r="B108" s="23" t="s">
        <v>149</v>
      </c>
      <c r="C108" s="23"/>
      <c r="D108" s="23"/>
      <c r="E108" s="51"/>
      <c r="F108" s="51"/>
      <c r="G108" s="52"/>
      <c r="H108" s="52"/>
      <c r="I108" s="52"/>
      <c r="J108" s="52"/>
      <c r="K108" s="52"/>
      <c r="L108" s="52"/>
      <c r="M108" s="52"/>
      <c r="N108" s="52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2"/>
      <c r="AF108" s="2"/>
    </row>
    <row r="109" spans="1:32" ht="15.75">
      <c r="A109" s="29" t="s">
        <v>304</v>
      </c>
      <c r="B109" s="24" t="s">
        <v>150</v>
      </c>
      <c r="C109" s="24"/>
      <c r="D109" s="24"/>
      <c r="E109" s="33"/>
      <c r="F109" s="33"/>
      <c r="G109" s="55"/>
      <c r="H109" s="55"/>
      <c r="I109" s="55"/>
      <c r="J109" s="55"/>
      <c r="K109" s="55"/>
      <c r="L109" s="55"/>
      <c r="M109" s="55"/>
      <c r="N109" s="5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2"/>
      <c r="AF109" s="2"/>
    </row>
    <row r="110" spans="1:32" ht="15.75">
      <c r="A110" s="28" t="s">
        <v>151</v>
      </c>
      <c r="B110" s="23" t="s">
        <v>152</v>
      </c>
      <c r="C110" s="23"/>
      <c r="D110" s="23"/>
      <c r="E110" s="51"/>
      <c r="F110" s="51"/>
      <c r="G110" s="54"/>
      <c r="H110" s="54"/>
      <c r="I110" s="54"/>
      <c r="J110" s="54"/>
      <c r="K110" s="54"/>
      <c r="L110" s="54"/>
      <c r="M110" s="54"/>
      <c r="N110" s="5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2"/>
      <c r="AF110" s="2"/>
    </row>
    <row r="111" spans="1:32" ht="15.75">
      <c r="A111" s="28" t="s">
        <v>153</v>
      </c>
      <c r="B111" s="23" t="s">
        <v>154</v>
      </c>
      <c r="C111" s="23"/>
      <c r="D111" s="23"/>
      <c r="E111" s="51"/>
      <c r="F111" s="51"/>
      <c r="G111" s="54"/>
      <c r="H111" s="54"/>
      <c r="I111" s="54"/>
      <c r="J111" s="54"/>
      <c r="K111" s="54"/>
      <c r="L111" s="54"/>
      <c r="M111" s="54"/>
      <c r="N111" s="5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2"/>
      <c r="AF111" s="2"/>
    </row>
    <row r="112" spans="1:32" ht="15.75">
      <c r="A112" s="29" t="s">
        <v>155</v>
      </c>
      <c r="B112" s="24" t="s">
        <v>156</v>
      </c>
      <c r="C112" s="24"/>
      <c r="D112" s="24"/>
      <c r="E112" s="33"/>
      <c r="F112" s="33"/>
      <c r="G112" s="54"/>
      <c r="H112" s="54"/>
      <c r="I112" s="54"/>
      <c r="J112" s="54"/>
      <c r="K112" s="54"/>
      <c r="L112" s="54"/>
      <c r="M112" s="54"/>
      <c r="N112" s="5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2"/>
      <c r="AF112" s="2"/>
    </row>
    <row r="113" spans="1:32" ht="15.75">
      <c r="A113" s="28" t="s">
        <v>157</v>
      </c>
      <c r="B113" s="23" t="s">
        <v>158</v>
      </c>
      <c r="C113" s="23"/>
      <c r="D113" s="23"/>
      <c r="E113" s="51"/>
      <c r="F113" s="51"/>
      <c r="G113" s="54"/>
      <c r="H113" s="54"/>
      <c r="I113" s="54"/>
      <c r="J113" s="54"/>
      <c r="K113" s="54"/>
      <c r="L113" s="54"/>
      <c r="M113" s="54"/>
      <c r="N113" s="5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2"/>
      <c r="AF113" s="2"/>
    </row>
    <row r="114" spans="1:32" ht="15.75">
      <c r="A114" s="28" t="s">
        <v>159</v>
      </c>
      <c r="B114" s="23" t="s">
        <v>160</v>
      </c>
      <c r="C114" s="23"/>
      <c r="D114" s="23"/>
      <c r="E114" s="51"/>
      <c r="F114" s="51"/>
      <c r="G114" s="54"/>
      <c r="H114" s="54"/>
      <c r="I114" s="54"/>
      <c r="J114" s="54"/>
      <c r="K114" s="54"/>
      <c r="L114" s="54"/>
      <c r="M114" s="54"/>
      <c r="N114" s="5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2"/>
      <c r="AF114" s="2"/>
    </row>
    <row r="115" spans="1:32" ht="15.75">
      <c r="A115" s="28" t="s">
        <v>161</v>
      </c>
      <c r="B115" s="23" t="s">
        <v>162</v>
      </c>
      <c r="C115" s="23"/>
      <c r="D115" s="23"/>
      <c r="E115" s="51"/>
      <c r="F115" s="51"/>
      <c r="G115" s="54"/>
      <c r="H115" s="54"/>
      <c r="I115" s="54"/>
      <c r="J115" s="54"/>
      <c r="K115" s="54"/>
      <c r="L115" s="54"/>
      <c r="M115" s="54"/>
      <c r="N115" s="5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2"/>
      <c r="AF115" s="2"/>
    </row>
    <row r="116" spans="1:32" ht="15.75">
      <c r="A116" s="29" t="s">
        <v>305</v>
      </c>
      <c r="B116" s="24" t="s">
        <v>163</v>
      </c>
      <c r="C116" s="24"/>
      <c r="D116" s="24"/>
      <c r="E116" s="33"/>
      <c r="F116" s="33"/>
      <c r="G116" s="55"/>
      <c r="H116" s="55"/>
      <c r="I116" s="55"/>
      <c r="J116" s="55"/>
      <c r="K116" s="55"/>
      <c r="L116" s="55"/>
      <c r="M116" s="55"/>
      <c r="N116" s="5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2"/>
      <c r="AF116" s="2"/>
    </row>
    <row r="117" spans="1:32" ht="15.75">
      <c r="A117" s="28" t="s">
        <v>164</v>
      </c>
      <c r="B117" s="23" t="s">
        <v>165</v>
      </c>
      <c r="C117" s="23"/>
      <c r="D117" s="23"/>
      <c r="E117" s="51"/>
      <c r="F117" s="51"/>
      <c r="G117" s="54"/>
      <c r="H117" s="54"/>
      <c r="I117" s="54"/>
      <c r="J117" s="54"/>
      <c r="K117" s="54"/>
      <c r="L117" s="54"/>
      <c r="M117" s="54"/>
      <c r="N117" s="5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2"/>
      <c r="AF117" s="2"/>
    </row>
    <row r="118" spans="1:32" ht="15.75">
      <c r="A118" s="26" t="s">
        <v>166</v>
      </c>
      <c r="B118" s="23" t="s">
        <v>167</v>
      </c>
      <c r="C118" s="23"/>
      <c r="D118" s="23"/>
      <c r="E118" s="51"/>
      <c r="F118" s="51"/>
      <c r="G118" s="52"/>
      <c r="H118" s="52"/>
      <c r="I118" s="52"/>
      <c r="J118" s="52"/>
      <c r="K118" s="52"/>
      <c r="L118" s="52"/>
      <c r="M118" s="52"/>
      <c r="N118" s="52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2"/>
      <c r="AF118" s="2"/>
    </row>
    <row r="119" spans="1:32" ht="15.75">
      <c r="A119" s="28" t="s">
        <v>338</v>
      </c>
      <c r="B119" s="23" t="s">
        <v>168</v>
      </c>
      <c r="C119" s="23"/>
      <c r="D119" s="23"/>
      <c r="E119" s="51"/>
      <c r="F119" s="51"/>
      <c r="G119" s="54"/>
      <c r="H119" s="54"/>
      <c r="I119" s="54"/>
      <c r="J119" s="54"/>
      <c r="K119" s="54"/>
      <c r="L119" s="54"/>
      <c r="M119" s="54"/>
      <c r="N119" s="5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2"/>
      <c r="AF119" s="2"/>
    </row>
    <row r="120" spans="1:32" ht="15.75">
      <c r="A120" s="28" t="s">
        <v>307</v>
      </c>
      <c r="B120" s="23" t="s">
        <v>169</v>
      </c>
      <c r="C120" s="23"/>
      <c r="D120" s="23"/>
      <c r="E120" s="51"/>
      <c r="F120" s="51"/>
      <c r="G120" s="54"/>
      <c r="H120" s="54"/>
      <c r="I120" s="54"/>
      <c r="J120" s="54"/>
      <c r="K120" s="54"/>
      <c r="L120" s="54"/>
      <c r="M120" s="54"/>
      <c r="N120" s="5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2"/>
      <c r="AF120" s="2"/>
    </row>
    <row r="121" spans="1:32" ht="15.75">
      <c r="A121" s="29" t="s">
        <v>308</v>
      </c>
      <c r="B121" s="24" t="s">
        <v>170</v>
      </c>
      <c r="C121" s="24"/>
      <c r="D121" s="24"/>
      <c r="E121" s="33"/>
      <c r="F121" s="33"/>
      <c r="G121" s="55"/>
      <c r="H121" s="55"/>
      <c r="I121" s="55"/>
      <c r="J121" s="55"/>
      <c r="K121" s="55"/>
      <c r="L121" s="55"/>
      <c r="M121" s="55"/>
      <c r="N121" s="5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2"/>
      <c r="AF121" s="2"/>
    </row>
    <row r="122" spans="1:32" ht="15.75">
      <c r="A122" s="26" t="s">
        <v>171</v>
      </c>
      <c r="B122" s="23" t="s">
        <v>172</v>
      </c>
      <c r="C122" s="23"/>
      <c r="D122" s="23"/>
      <c r="E122" s="51"/>
      <c r="F122" s="51"/>
      <c r="G122" s="52"/>
      <c r="H122" s="52"/>
      <c r="I122" s="52"/>
      <c r="J122" s="52"/>
      <c r="K122" s="52"/>
      <c r="L122" s="52"/>
      <c r="M122" s="52"/>
      <c r="N122" s="52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2"/>
      <c r="AF122" s="2"/>
    </row>
    <row r="123" spans="1:32" ht="15.75">
      <c r="A123" s="14" t="s">
        <v>342</v>
      </c>
      <c r="B123" s="15" t="s">
        <v>173</v>
      </c>
      <c r="C123" s="15"/>
      <c r="D123" s="15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2"/>
      <c r="AF123" s="2"/>
    </row>
    <row r="124" spans="1:32" ht="15.75">
      <c r="A124" s="16" t="s">
        <v>378</v>
      </c>
      <c r="B124" s="17"/>
      <c r="C124" s="17"/>
      <c r="D124" s="17"/>
      <c r="E124" s="65">
        <f>E26+E27+E52+E61+E75+E84+E89+E98+E123</f>
        <v>9126000</v>
      </c>
      <c r="F124" s="65">
        <f aca="true" t="shared" si="10" ref="F124:N124">F26+F27+F52+F61+F75+F84+F89+F98+F123</f>
        <v>9126000</v>
      </c>
      <c r="G124" s="65">
        <f t="shared" si="10"/>
        <v>26946000</v>
      </c>
      <c r="H124" s="65">
        <f t="shared" si="10"/>
        <v>28050052</v>
      </c>
      <c r="I124" s="65">
        <f t="shared" si="10"/>
        <v>7462000</v>
      </c>
      <c r="J124" s="65">
        <f t="shared" si="10"/>
        <v>7905487</v>
      </c>
      <c r="K124" s="65">
        <f t="shared" si="10"/>
        <v>16466000</v>
      </c>
      <c r="L124" s="65">
        <f t="shared" si="10"/>
        <v>17375860</v>
      </c>
      <c r="M124" s="65">
        <f t="shared" si="10"/>
        <v>60000000</v>
      </c>
      <c r="N124" s="65">
        <f t="shared" si="10"/>
        <v>62457399</v>
      </c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</row>
    <row r="125" spans="1:32" ht="15.75">
      <c r="A125" s="7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</row>
    <row r="126" spans="2:32" ht="1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</row>
    <row r="127" spans="2:32" ht="1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</row>
    <row r="128" spans="2:32" ht="1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</row>
    <row r="129" spans="2:32" ht="1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</row>
    <row r="130" spans="2:32" ht="1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</row>
    <row r="131" spans="2:32" ht="1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</row>
    <row r="132" spans="2:32" ht="1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</row>
    <row r="133" spans="2:32" ht="1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</row>
    <row r="134" spans="2:32" ht="1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</row>
    <row r="135" spans="2:32" ht="1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</row>
    <row r="136" spans="2:32" ht="1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</row>
    <row r="137" spans="2:32" ht="1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</row>
    <row r="138" spans="2:32" ht="1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</row>
    <row r="139" spans="2:32" ht="1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</row>
    <row r="140" spans="2:32" ht="1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</row>
    <row r="141" spans="2:32" ht="1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</row>
    <row r="142" spans="2:32" ht="1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</row>
    <row r="143" spans="2:32" ht="1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</row>
    <row r="144" spans="2:32" ht="1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</row>
    <row r="145" spans="2:32" ht="1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</row>
    <row r="146" spans="2:32" ht="1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</row>
    <row r="147" spans="2:32" ht="1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</row>
    <row r="148" spans="2:32" ht="1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</row>
    <row r="149" spans="2:32" ht="1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</row>
    <row r="150" spans="2:32" ht="1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</row>
    <row r="151" spans="2:32" ht="1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</row>
    <row r="152" spans="2:32" ht="1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</row>
    <row r="153" spans="2:32" ht="1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</row>
    <row r="154" spans="2:32" ht="1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</row>
    <row r="155" spans="2:32" ht="1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</row>
    <row r="156" spans="2:32" ht="1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</row>
    <row r="157" spans="2:32" ht="1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</row>
    <row r="158" spans="2:32" ht="1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</row>
    <row r="159" spans="2:32" ht="1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</row>
    <row r="160" spans="2:32" ht="1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</row>
    <row r="161" spans="2:32" ht="1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</row>
    <row r="162" spans="2:32" ht="1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</row>
    <row r="163" spans="2:32" ht="1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</row>
    <row r="164" spans="2:32" ht="1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</row>
    <row r="165" spans="2:32" ht="1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</row>
    <row r="166" spans="2:32" ht="1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</row>
    <row r="167" spans="2:32" ht="1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</row>
    <row r="168" spans="2:32" ht="1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</row>
    <row r="169" spans="2:32" ht="1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</row>
    <row r="170" spans="2:32" ht="1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</row>
    <row r="171" spans="2:32" ht="1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</row>
    <row r="172" spans="2:32" ht="1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</row>
    <row r="173" spans="2:32" ht="1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</row>
  </sheetData>
  <sheetProtection/>
  <mergeCells count="13">
    <mergeCell ref="E5:L5"/>
    <mergeCell ref="A5:A7"/>
    <mergeCell ref="B5:B7"/>
    <mergeCell ref="C5:C7"/>
    <mergeCell ref="D5:D7"/>
    <mergeCell ref="M1:N1"/>
    <mergeCell ref="A2:M2"/>
    <mergeCell ref="A3:M3"/>
    <mergeCell ref="E6:F6"/>
    <mergeCell ref="G6:H6"/>
    <mergeCell ref="I6:J6"/>
    <mergeCell ref="K6:L6"/>
    <mergeCell ref="M5:N6"/>
  </mergeCells>
  <printOptions headings="1"/>
  <pageMargins left="0.1968503937007874" right="0.1968503937007874" top="0.1968503937007874" bottom="0.1968503937007874" header="0" footer="0"/>
  <pageSetup horizontalDpi="600" verticalDpi="600" orientation="landscape" paperSize="9" scale="50" r:id="rId1"/>
  <rowBreaks count="1" manualBreakCount="1">
    <brk id="75" max="13" man="1"/>
  </rowBreaks>
  <ignoredErrors>
    <ignoredError sqref="E3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Windows-felhasználó</cp:lastModifiedBy>
  <cp:lastPrinted>2018-09-14T07:40:43Z</cp:lastPrinted>
  <dcterms:created xsi:type="dcterms:W3CDTF">2014-01-03T21:48:14Z</dcterms:created>
  <dcterms:modified xsi:type="dcterms:W3CDTF">2018-09-14T07:41:06Z</dcterms:modified>
  <cp:category/>
  <cp:version/>
  <cp:contentType/>
  <cp:contentStatus/>
</cp:coreProperties>
</file>